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200" documentId="13_ncr:1_{F6CB121F-512D-4AA6-A0C1-0FB36C537598}" xr6:coauthVersionLast="47" xr6:coauthVersionMax="47" xr10:uidLastSave="{CFF6BB25-BCB1-4336-89E5-6EC2FED82E7F}"/>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<sst xmlns="http://schemas.openxmlformats.org/spreadsheetml/2006/main" count="178587" uniqueCount="39076">
  <si>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</si>
  <si>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</si>
  <si>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</si>
  <si>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</si>
  <si>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</si>
  <si>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</si>
  <si>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</si>
  <si>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</si>
  <si>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</si>
  <si>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</si>
  <si>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</si>
  <si>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</si>
  <si>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</si>
  <si>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</si>
  <si>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</si>
  <si>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</si>
  <si>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</si>
  <si>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</si>
  <si>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</si>
  <si>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</si>
  <si>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</si>
  <si>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</si>
  <si>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</si>
  <si>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</si>
  <si>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</si>
  <si>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</si>
  <si>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</si>
  <si>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</si>
  <si>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</si>
  <si>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</si>
  <si>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</si>
  <si>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</si>
  <si>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</si>
  <si>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</si>
  <si>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</si>
  <si>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</si>
  <si>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</si>
  <si>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</si>
  <si>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</si>
  <si>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</si>
  <si>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</si>
  <si>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</si>
  <si>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</si>
  <si>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</si>
  <si>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</si>
  <si>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</si>
  <si>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</si>
  <si>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</si>
  <si>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</si>
  <si>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</si>
  <si>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</si>
  <si>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</si>
  <si>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</si>
  <si>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</si>
  <si>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</si>
  <si>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</si>
  <si>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</si>
  <si>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</si>
  <si>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</si>
  <si>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</si>
  <si>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</si>
  <si>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</si>
  <si>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</si>
  <si>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</si>
  <si>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</si>
  <si>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</si>
  <si>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</si>
  <si>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</si>
  <si>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</si>
  <si>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</si>
  <si>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</si>
  <si>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</si>
  <si>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</si>
  <si>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</si>
  <si>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</si>
  <si>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</si>
  <si>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</si>
  <si>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</si>
  <si>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</si>
  <si>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</si>
  <si>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</si>
  <si>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</si>
  <si>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</si>
  <si>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</si>
  <si>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</si>
  <si>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</si>
  <si>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</si>
  <si>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</si>
  <si>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</si>
  <si>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</si>
  <si>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</si>
  <si>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</si>
  <si>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</si>
  <si>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</si>
  <si>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</si>
  <si>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</si>
  <si>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</si>
  <si>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</si>
  <si>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</si>
  <si>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</si>
  <si>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</si>
  <si>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</si>
  <si>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</si>
  <si>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</si>
  <si>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</si>
  <si>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</si>
  <si>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</si>
  <si>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</si>
  <si>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</si>
  <si>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</si>
  <si>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</si>
  <si>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</si>
  <si>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</si>
  <si>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</si>
  <si>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</si>
  <si>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</si>
  <si>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</si>
  <si>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</si>
  <si>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</si>
  <si>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</si>
  <si>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</si>
  <si>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</si>
  <si>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</si>
  <si>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</si>
  <si>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</si>
  <si>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</si>
  <si>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</si>
  <si>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</si>
  <si>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</si>
  <si>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</si>
  <si>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</si>
  <si>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</si>
  <si>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</si>
  <si>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</si>
  <si>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</si>
  <si>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</si>
  <si>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</si>
  <si>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</si>
  <si>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</si>
  <si>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</si>
  <si>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</si>
  <si>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</si>
  <si>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</si>
  <si>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</si>
  <si>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</si>
  <si>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</si>
  <si>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</si>
  <si>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</si>
  <si>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</si>
  <si>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</si>
  <si>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</si>
  <si>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</si>
  <si>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</si>
  <si>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</si>
  <si>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</si>
  <si>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</si>
  <si>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</si>
  <si>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</si>
  <si>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</si>
  <si>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</si>
  <si>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</si>
  <si>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</si>
  <si>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</si>
  <si>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</si>
  <si>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</si>
  <si>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</si>
  <si>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</si>
  <si>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</si>
  <si>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</si>
  <si>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</si>
  <si>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</si>
  <si>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</si>
  <si>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</si>
  <si>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</si>
  <si>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</si>
  <si>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</si>
  <si>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</si>
  <si>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</si>
  <si>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</si>
  <si>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</si>
  <si>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</si>
  <si>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</si>
  <si>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</si>
  <si>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</si>
  <si>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</si>
  <si>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</si>
  <si>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</si>
  <si>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</si>
  <si>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</si>
  <si>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</si>
  <si>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</si>
  <si>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</si>
  <si>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</si>
  <si>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</si>
  <si>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</si>
  <si>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</si>
  <si>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</si>
  <si>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</si>
  <si>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</si>
  <si>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</si>
  <si>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</si>
  <si>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</si>
  <si>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</si>
  <si>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</si>
  <si>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</si>
  <si>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</si>
  <si>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</si>
  <si>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</si>
  <si>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</si>
  <si>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</si>
  <si>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</si>
  <si>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</si>
  <si>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</si>
  <si>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</si>
  <si>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</si>
  <si>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</si>
  <si>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</si>
  <si>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</si>
  <si>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</si>
  <si>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</si>
  <si>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</si>
  <si>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</si>
  <si>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</si>
  <si>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</si>
  <si>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</si>
  <si>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</si>
  <si>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</si>
  <si>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</si>
  <si>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</si>
  <si>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</si>
  <si>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</si>
  <si>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</si>
  <si>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</si>
  <si>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</si>
  <si>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</si>
  <si>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</si>
  <si>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</si>
  <si>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</si>
  <si>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</si>
  <si>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</si>
  <si>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</si>
  <si>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</si>
  <si>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</si>
  <si>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</si>
  <si>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</si>
  <si>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</si>
  <si>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</si>
  <si>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</si>
  <si>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</si>
  <si>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</si>
  <si>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</si>
  <si>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</si>
  <si>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</si>
  <si>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</si>
  <si>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</si>
  <si>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</si>
  <si>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</si>
  <si>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</si>
  <si>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</si>
  <si>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</si>
  <si>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</si>
  <si>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</si>
  <si>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</si>
  <si>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</si>
  <si>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</si>
  <si>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</si>
  <si>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</si>
  <si>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</si>
  <si>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</si>
  <si>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</si>
  <si>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</si>
  <si>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</si>
  <si>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</si>
  <si>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</si>
  <si>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</si>
  <si>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</si>
  <si>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</si>
  <si>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</si>
  <si>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</si>
  <si>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</si>
  <si>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</si>
  <si>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</si>
  <si>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</si>
  <si>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</si>
  <si>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</si>
  <si>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</si>
  <si>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</si>
  <si>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</si>
  <si>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</si>
  <si>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</si>
  <si>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</si>
  <si>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</si>
  <si>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</si>
  <si>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</si>
  <si>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</si>
  <si>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</si>
  <si>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</si>
  <si>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</si>
  <si>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</si>
  <si>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</si>
  <si>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</si>
  <si>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</si>
  <si>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</si>
  <si>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</si>
  <si>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</si>
  <si>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</si>
  <si>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</si>
  <si>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</si>
  <si>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</si>
  <si>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</si>
  <si>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</si>
  <si>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</si>
  <si>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</si>
  <si>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</si>
  <si>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</si>
  <si>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</si>
  <si>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</si>
  <si>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</si>
  <si>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</si>
  <si>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</si>
  <si>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</si>
  <si>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</si>
  <si>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</si>
  <si>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</si>
  <si>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</si>
  <si>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</si>
  <si>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</si>
  <si>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</si>
  <si>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</si>
  <si>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</si>
  <si>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</si>
  <si>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</si>
  <si>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</si>
  <si>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</si>
  <si>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</si>
  <si>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</si>
  <si>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</si>
  <si>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</si>
  <si>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</si>
  <si>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</si>
  <si>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</si>
  <si>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</si>
  <si>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</si>
  <si>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</si>
  <si>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</si>
  <si>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</si>
  <si>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</si>
  <si>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</si>
  <si>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</si>
  <si>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</si>
  <si>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</si>
  <si>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</si>
  <si>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</si>
  <si>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</si>
  <si>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</si>
  <si>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</si>
  <si>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</si>
  <si>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</si>
  <si>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</si>
  <si>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</si>
  <si>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</si>
  <si>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</si>
  <si>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</si>
  <si>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</si>
  <si>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</si>
  <si>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</si>
  <si>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</si>
  <si>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</si>
  <si>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</si>
  <si>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</si>
  <si>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</si>
  <si>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</si>
  <si>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</si>
  <si>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</si>
  <si>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</si>
  <si>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</si>
  <si>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</si>
  <si>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</si>
  <si>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</si>
  <si>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</si>
  <si>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</si>
  <si>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</si>
  <si>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</si>
  <si>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</si>
  <si>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</si>
  <si>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</si>
  <si>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</si>
  <si>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</si>
  <si>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</si>
  <si>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</si>
  <si>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</si>
  <si>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</si>
  <si>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</si>
  <si>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</si>
  <si>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</si>
  <si>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</si>
  <si>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</si>
  <si>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</si>
  <si>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</si>
  <si>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</si>
  <si>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</si>
  <si>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</si>
  <si>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</si>
  <si>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</si>
  <si>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</si>
  <si>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</si>
  <si>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</si>
  <si>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</si>
  <si>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</si>
  <si>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</si>
  <si>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</si>
  <si>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</si>
  <si>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</si>
  <si>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</si>
  <si>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</si>
  <si>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</si>
  <si>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</si>
  <si>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</si>
  <si>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</si>
  <si>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</si>
  <si>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</si>
  <si>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</si>
  <si>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</si>
  <si>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</si>
  <si>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</si>
  <si>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</si>
  <si>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</si>
  <si>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</si>
  <si>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</si>
  <si>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</si>
  <si>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</si>
  <si>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</si>
  <si>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</si>
  <si>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</si>
  <si>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</si>
  <si>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</si>
  <si>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</si>
  <si>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</si>
  <si>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</si>
  <si>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</si>
  <si>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</si>
  <si>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</si>
  <si>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</si>
  <si>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</si>
  <si>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</si>
  <si>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</si>
  <si>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</si>
  <si>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</si>
  <si>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</si>
  <si>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</si>
  <si>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</si>
  <si>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</si>
  <si>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</si>
  <si>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</si>
  <si>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</si>
  <si>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</si>
  <si>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</si>
  <si>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</si>
  <si>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</si>
  <si>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</si>
  <si>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</si>
  <si>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</si>
  <si>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</si>
  <si>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</si>
  <si>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</si>
  <si>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</si>
  <si>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</si>
  <si>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</si>
  <si>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</si>
  <si>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</si>
  <si>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</si>
  <si>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</si>
  <si>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</si>
  <si>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</si>
  <si>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</si>
  <si>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</si>
  <si>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</si>
  <si>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</si>
  <si>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</si>
  <si>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</si>
  <si>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</si>
  <si>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</si>
  <si>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</si>
  <si>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</si>
  <si>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</si>
  <si>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</si>
  <si>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</si>
  <si>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</si>
  <si>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</si>
  <si>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</si>
  <si>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</si>
  <si>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</si>
  <si>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</si>
  <si>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</si>
  <si>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</si>
  <si>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</si>
  <si>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</si>
  <si>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</si>
  <si>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</si>
  <si>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</si>
  <si>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</si>
  <si>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</si>
  <si>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</si>
  <si>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</si>
  <si>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</si>
  <si>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</si>
  <si>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</si>
  <si>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</si>
  <si>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</si>
  <si>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</si>
  <si>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</si>
  <si>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</si>
  <si>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</si>
  <si>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</si>
  <si>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</si>
  <si>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</si>
  <si>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</si>
  <si>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</si>
  <si>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</si>
  <si>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</si>
  <si>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</si>
  <si>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</si>
  <si>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</si>
  <si>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</si>
  <si>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</si>
  <si>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</si>
  <si>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</si>
  <si>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</si>
  <si>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</si>
  <si>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</si>
  <si>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</si>
  <si>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</si>
  <si>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</si>
  <si>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</si>
  <si>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</si>
  <si>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</si>
  <si>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</si>
  <si>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</si>
  <si>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</si>
  <si>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</si>
  <si>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</si>
  <si>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</si>
  <si>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</si>
  <si>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</si>
  <si>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</si>
  <si>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</si>
  <si>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</si>
  <si>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</si>
  <si>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</si>
  <si>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</si>
  <si>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</si>
  <si>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</si>
  <si>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</si>
  <si>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</si>
  <si>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</si>
  <si>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</si>
  <si>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</si>
  <si>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</si>
  <si>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</si>
  <si>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</si>
  <si>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</si>
  <si>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</si>
  <si>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</si>
  <si>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</si>
  <si>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</si>
  <si>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</si>
  <si>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</si>
  <si>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</si>
  <si>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</si>
  <si>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</si>
  <si>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</si>
  <si>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</si>
  <si>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</si>
  <si>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</si>
  <si>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</si>
  <si>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</si>
  <si>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</si>
  <si>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</si>
  <si>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</si>
  <si>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</si>
  <si>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</si>
  <si>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</si>
  <si>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</si>
  <si>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</si>
  <si>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</si>
  <si>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</si>
  <si>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</si>
  <si>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</si>
  <si>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</si>
  <si>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</si>
  <si>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</si>
  <si>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</si>
  <si>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</si>
  <si>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</si>
  <si>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</si>
  <si>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</si>
  <si>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</si>
  <si>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</si>
  <si>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</si>
  <si>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</si>
  <si>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</si>
  <si>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</si>
  <si>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</si>
  <si>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</si>
  <si>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</si>
  <si>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</si>
  <si>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</si>
  <si>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</si>
  <si>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</si>
  <si>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</si>
  <si>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</si>
  <si>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</si>
  <si>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</si>
  <si>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</si>
  <si>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</si>
  <si>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</si>
  <si>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</si>
  <si>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</si>
  <si>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</si>
  <si>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</si>
  <si>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</si>
  <si>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</si>
  <si>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</si>
  <si>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</si>
  <si>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</si>
  <si>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</si>
  <si>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</si>
  <si>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</si>
  <si>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</si>
  <si>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</si>
  <si>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</si>
  <si>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</si>
  <si>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</si>
  <si>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</si>
  <si>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</si>
  <si>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</si>
  <si>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</si>
  <si>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</si>
  <si>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</si>
  <si>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</si>
  <si>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</si>
  <si>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</si>
  <si>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</si>
  <si>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</si>
  <si>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</si>
  <si>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</si>
  <si>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</si>
  <si>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</si>
  <si>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</si>
  <si>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</si>
  <si>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</si>
  <si>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</si>
  <si>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</si>
  <si>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</si>
  <si>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</si>
  <si>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</si>
  <si>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</si>
  <si>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</si>
  <si>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</si>
  <si>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</si>
  <si>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</si>
  <si>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</si>
  <si>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</si>
  <si>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</si>
  <si>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</si>
  <si>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</si>
  <si>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</si>
  <si>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</si>
  <si>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</si>
  <si>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</si>
  <si>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</si>
  <si>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</si>
  <si>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</si>
  <si>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</si>
  <si>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</si>
  <si>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</si>
  <si>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</si>
  <si>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</si>
  <si>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</si>
  <si>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</si>
  <si>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</si>
  <si>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</si>
  <si>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</si>
  <si>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</si>
  <si>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</si>
  <si>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</si>
  <si>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</si>
  <si>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</si>
  <si>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</si>
  <si>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</si>
  <si>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</si>
  <si>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</si>
  <si>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</si>
  <si>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</si>
  <si>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</si>
  <si>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</si>
  <si>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</si>
  <si>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</si>
  <si>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</si>
  <si>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</si>
  <si>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</si>
  <si>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</si>
  <si>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</si>
  <si>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</si>
  <si>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</si>
  <si>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</si>
  <si>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</si>
  <si>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</si>
  <si>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</si>
  <si>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</si>
  <si>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</si>
  <si>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</si>
  <si>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</si>
  <si>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</si>
  <si>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</si>
  <si>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</si>
  <si>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</si>
  <si>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</si>
  <si>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</si>
  <si>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</si>
  <si>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</si>
  <si>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</si>
  <si>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</si>
  <si>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</si>
  <si>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</si>
  <si>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</si>
  <si>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</si>
  <si>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</si>
  <si>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</si>
  <si>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</si>
  <si>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</si>
  <si>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</si>
  <si>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</si>
  <si>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</si>
  <si>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</si>
  <si>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</si>
  <si>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</si>
  <si>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</si>
  <si>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</si>
  <si>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</si>
  <si>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</si>
  <si>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</si>
  <si>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</si>
  <si>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</si>
  <si>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</si>
  <si>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</si>
  <si>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</si>
  <si>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</si>
  <si>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</si>
  <si>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</si>
  <si>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</si>
  <si>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</si>
  <si>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</si>
  <si>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</si>
  <si>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</si>
  <si>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</si>
  <si>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</si>
  <si>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</si>
  <si>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</si>
  <si>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</si>
  <si>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</si>
  <si>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</si>
  <si>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</si>
  <si>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</si>
  <si>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</si>
  <si>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</si>
  <si>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</si>
  <si>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</si>
  <si>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</si>
  <si>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</si>
  <si>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</si>
  <si>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</si>
  <si>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</si>
  <si>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</si>
  <si>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</si>
  <si>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</si>
  <si>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</si>
  <si>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</si>
  <si>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</si>
  <si>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</si>
  <si>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</si>
  <si>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</si>
  <si>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</si>
  <si>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</si>
  <si>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</si>
  <si>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</si>
  <si>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</si>
  <si>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</si>
  <si>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</si>
  <si>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</si>
  <si>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</si>
  <si>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</si>
  <si>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</si>
  <si>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</si>
  <si>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</si>
  <si>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</si>
  <si>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</si>
  <si>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</si>
  <si>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</si>
  <si>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</si>
  <si>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</si>
  <si>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</si>
  <si>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</si>
  <si>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</si>
  <si>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</si>
  <si>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</si>
  <si>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</si>
  <si>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</si>
  <si>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</si>
  <si>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</si>
  <si>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</si>
  <si>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</si>
  <si>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</si>
  <si>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</si>
  <si>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</si>
  <si>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</si>
  <si>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</si>
  <si>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</si>
  <si>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</si>
  <si>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</si>
  <si>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</si>
  <si>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</si>
  <si>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</si>
  <si>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</si>
  <si>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</si>
  <si>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</si>
  <si>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</si>
  <si>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</si>
  <si>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</si>
  <si>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</si>
  <si>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</si>
  <si>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</si>
  <si>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</si>
  <si>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</si>
  <si>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</si>
  <si>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</si>
  <si>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</si>
  <si>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</si>
  <si>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</si>
  <si>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</si>
  <si>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</si>
  <si>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</si>
  <si>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</si>
  <si>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</si>
  <si>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</si>
  <si>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</si>
  <si>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</si>
  <si>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</si>
  <si>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</si>
  <si>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</si>
  <si>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</si>
  <si>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</si>
  <si>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</si>
  <si>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</si>
  <si>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</si>
  <si>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</si>
  <si>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</si>
  <si>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</si>
  <si>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</si>
  <si>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</si>
  <si>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</si>
  <si>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</si>
  <si>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</si>
  <si>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</si>
  <si>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</si>
  <si>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</si>
  <si>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</si>
  <si>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</si>
  <si>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</si>
  <si>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</si>
  <si>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</si>
  <si>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</si>
  <si>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</si>
  <si>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</si>
  <si>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</si>
  <si>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</si>
  <si>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</si>
  <si>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</si>
  <si>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</si>
  <si>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</si>
  <si>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</si>
  <si>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</si>
  <si>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</si>
  <si>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</si>
  <si>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</si>
  <si>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</si>
  <si>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</si>
  <si>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</si>
  <si>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</si>
  <si>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</si>
  <si>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</si>
  <si>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</si>
  <si>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</si>
  <si>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</si>
  <si>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</si>
  <si>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</si>
  <si>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</si>
  <si>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</si>
  <si>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</si>
  <si>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</si>
  <si>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</si>
  <si>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</si>
  <si>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</si>
  <si>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</si>
  <si>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</si>
  <si>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</si>
  <si>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</si>
  <si>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</si>
  <si>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</si>
  <si>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</si>
  <si>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</si>
  <si>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</si>
  <si>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</si>
  <si>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</si>
  <si>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</si>
  <si>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</si>
  <si>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</si>
  <si>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</si>
  <si>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</si>
  <si>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</si>
  <si>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</si>
  <si>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</si>
  <si>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</si>
  <si>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</si>
  <si>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</si>
  <si>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</si>
  <si>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</si>
  <si>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</si>
  <si>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</si>
  <si>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</si>
  <si>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</si>
  <si>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</si>
  <si>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</si>
  <si>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</si>
  <si>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</si>
  <si>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</si>
  <si>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</si>
  <si>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</si>
  <si>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</si>
  <si>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</si>
  <si>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</si>
  <si>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</si>
  <si>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</si>
  <si>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</si>
  <si>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</si>
  <si>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</si>
  <si>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</si>
  <si>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</si>
  <si>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</si>
  <si>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</si>
  <si>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</si>
  <si>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</si>
  <si>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</si>
  <si>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</si>
  <si>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</si>
  <si>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</si>
  <si>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</si>
  <si>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</si>
  <si>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</si>
  <si>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</si>
  <si>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</si>
  <si>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</si>
  <si>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</si>
  <si>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</si>
  <si>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</si>
  <si>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</si>
  <si>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</si>
  <si>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</si>
  <si>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</si>
  <si>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</si>
  <si>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</si>
  <si>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</si>
  <si>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</si>
  <si>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</si>
  <si>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</si>
  <si>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</si>
  <si>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</si>
  <si>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</si>
  <si>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</si>
  <si>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</si>
  <si>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</si>
  <si>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</si>
  <si>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</si>
  <si>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</si>
  <si>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</si>
  <si>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</si>
  <si>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</si>
  <si>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</si>
  <si>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</si>
  <si>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</si>
  <si>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</si>
  <si>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</si>
  <si>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</si>
  <si>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</si>
  <si>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</si>
  <si>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</si>
  <si>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</si>
  <si>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</si>
  <si>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</si>
  <si>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</si>
  <si>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</si>
  <si>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</si>
  <si>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</si>
  <si>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</si>
  <si>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</si>
  <si>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</si>
  <si>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</si>
  <si>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</si>
  <si>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</si>
  <si>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</si>
  <si>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</si>
  <si>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</si>
  <si>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</si>
  <si>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</si>
  <si>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</si>
  <si>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</si>
  <si>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</si>
  <si>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</si>
  <si>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</si>
  <si>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</si>
  <si>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</si>
  <si>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</si>
  <si>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</si>
  <si>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</si>
  <si>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</si>
  <si>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</si>
  <si>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</si>
  <si>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</si>
  <si>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</si>
  <si>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</si>
  <si>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</si>
  <si>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</si>
  <si>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</si>
  <si>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</si>
  <si>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</si>
  <si>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</si>
  <si>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</si>
  <si>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</si>
  <si>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</si>
  <si>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</si>
  <si>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</si>
  <si>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</si>
  <si>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</si>
  <si>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</si>
  <si>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</si>
  <si>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</si>
  <si>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</si>
  <si>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</si>
  <si>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</si>
  <si>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</si>
  <si>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</si>
  <si>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</si>
  <si>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</si>
  <si>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</si>
  <si>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</si>
  <si>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</si>
  <si>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</si>
  <si>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</si>
  <si>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</si>
  <si>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</si>
  <si>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</si>
  <si>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</si>
  <si>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</si>
  <si>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</si>
  <si>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</si>
  <si>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</si>
  <si>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</si>
  <si>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</si>
  <si>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</si>
  <si>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</si>
  <si>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</si>
  <si>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</si>
  <si>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</si>
  <si>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</si>
  <si>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</si>
  <si>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</si>
  <si>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</si>
  <si>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</si>
  <si>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</si>
  <si>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</si>
  <si>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</si>
  <si>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</si>
  <si>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</si>
  <si>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</si>
  <si>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</si>
  <si>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</si>
  <si>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</si>
  <si>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</si>
  <si>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</si>
  <si>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</si>
  <si>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</si>
  <si>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</si>
  <si>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</si>
  <si>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</si>
  <si>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</si>
  <si>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</si>
  <si>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</si>
  <si>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</si>
  <si>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</si>
  <si>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</si>
  <si>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</si>
  <si>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</si>
  <si>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</si>
  <si>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</si>
  <si>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</si>
  <si>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</si>
  <si>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</si>
  <si>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</si>
  <si>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</si>
  <si>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</si>
  <si>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</si>
  <si>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</si>
  <si>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</si>
  <si>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</si>
  <si>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</si>
  <si>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</si>
  <si>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</si>
  <si>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</si>
  <si>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</si>
  <si>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</si>
  <si>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</si>
  <si>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</si>
  <si>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</si>
  <si>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</si>
  <si>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</si>
  <si>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</si>
  <si>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</si>
  <si>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</si>
  <si>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</si>
  <si>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</si>
  <si>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</si>
  <si>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</si>
  <si>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</si>
  <si>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</si>
  <si>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</si>
  <si>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</si>
  <si>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</si>
  <si>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</si>
  <si>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</si>
  <si>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</si>
  <si>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</si>
  <si>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</si>
  <si>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</si>
  <si>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</si>
  <si>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</si>
  <si>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</si>
  <si>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</si>
  <si>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</si>
  <si>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</si>
  <si>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</si>
  <si>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</si>
  <si>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</si>
  <si>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</si>
  <si>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</si>
  <si>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</si>
  <si>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</si>
  <si>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</si>
  <si>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</si>
  <si>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</si>
  <si>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</si>
  <si>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</si>
  <si>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</si>
  <si>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</si>
  <si>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</si>
  <si>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</si>
  <si>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</si>
  <si>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</si>
  <si>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</si>
  <si>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</si>
  <si>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</si>
  <si>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</si>
  <si>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</si>
  <si>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</si>
  <si>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</si>
  <si>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</si>
  <si>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</si>
  <si>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</si>
  <si>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</si>
  <si>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</si>
  <si>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</si>
  <si>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</si>
  <si>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</si>
  <si>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</si>
  <si>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</si>
  <si>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</si>
  <si>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</si>
  <si>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</si>
  <si>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</si>
  <si>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</si>
  <si>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</si>
  <si>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</si>
  <si>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</si>
  <si>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</si>
  <si>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</si>
  <si>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</si>
  <si>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</si>
  <si>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</si>
  <si>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</si>
  <si>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</si>
  <si>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</si>
  <si>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</si>
  <si>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</si>
  <si>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</si>
  <si>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</si>
  <si>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</si>
  <si>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</si>
  <si>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</si>
  <si>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</si>
  <si>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</si>
  <si>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</si>
  <si>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</si>
  <si>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</si>
  <si>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</si>
  <si>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</si>
  <si>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</si>
  <si>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</si>
  <si>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</si>
  <si>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</si>
  <si>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</si>
  <si>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</si>
  <si>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</si>
  <si>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</si>
  <si>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</si>
  <si>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</si>
  <si>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</si>
  <si>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</si>
  <si>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</si>
  <si>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</si>
  <si>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</si>
  <si>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</si>
  <si>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</si>
  <si>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</si>
  <si>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</si>
  <si>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</si>
  <si>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</si>
  <si>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</si>
  <si>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</si>
  <si>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</si>
  <si>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</si>
  <si>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</si>
  <si>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</si>
  <si>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</si>
  <si>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</si>
  <si>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</si>
  <si>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</si>
  <si>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</si>
  <si>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</si>
  <si>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</si>
  <si>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</si>
  <si>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</si>
  <si>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</si>
  <si>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</si>
  <si>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</si>
  <si>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</si>
  <si>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</si>
  <si>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</si>
  <si>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</si>
  <si>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</si>
  <si>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</si>
  <si>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</si>
  <si>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</si>
  <si>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</si>
  <si>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</si>
  <si>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</si>
  <si>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</si>
  <si>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</si>
  <si>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</si>
  <si>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</si>
  <si>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</si>
  <si>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</si>
  <si>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</si>
  <si>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</si>
  <si>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</si>
  <si>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</si>
  <si>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</si>
  <si>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</si>
  <si>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</si>
  <si>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</si>
  <si>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</si>
  <si>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</si>
  <si>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</si>
  <si>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</si>
  <si>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</si>
  <si>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</si>
  <si>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</si>
  <si>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</si>
  <si>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</si>
  <si>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</si>
  <si>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</si>
  <si>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</si>
  <si>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</si>
  <si>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</si>
  <si>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</si>
  <si>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</si>
  <si>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</si>
  <si>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</si>
  <si>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</si>
  <si>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</si>
  <si>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</si>
  <si>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</si>
  <si>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</si>
  <si>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</si>
  <si>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</si>
  <si>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</si>
  <si>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</si>
  <si>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</si>
  <si>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</si>
  <si>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</si>
  <si>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</si>
  <si>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</si>
  <si>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</si>
  <si>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</si>
  <si>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</si>
  <si>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</si>
  <si>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</si>
  <si>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</si>
  <si>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</si>
  <si>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</si>
  <si>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</si>
  <si>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</si>
  <si>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</si>
  <si>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</si>
  <si>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</si>
  <si>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</si>
  <si>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</si>
  <si>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</si>
  <si>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</si>
  <si>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</si>
  <si>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</si>
  <si>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</si>
  <si>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</si>
  <si>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</si>
  <si>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</si>
  <si>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</si>
  <si>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</si>
  <si>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</si>
  <si>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</si>
  <si>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</si>
  <si>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</si>
  <si>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</si>
  <si>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</si>
  <si>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</si>
  <si>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</si>
  <si>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</si>
  <si>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</si>
  <si>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</si>
  <si>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</si>
  <si>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</si>
  <si>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</si>
  <si>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</si>
  <si>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</si>
  <si>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</si>
  <si>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</si>
  <si>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</si>
  <si>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</si>
  <si>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</si>
  <si>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</si>
  <si>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</si>
  <si>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</si>
  <si>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</si>
  <si>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</si>
  <si>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</si>
  <si>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</si>
  <si>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</si>
  <si>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</si>
  <si>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</si>
  <si>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</si>
  <si>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</si>
  <si>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</si>
  <si>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</si>
  <si>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</si>
  <si>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</si>
  <si>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</si>
  <si>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</si>
  <si>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</si>
  <si>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</si>
  <si>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</si>
  <si>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</si>
  <si>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</si>
  <si>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</si>
  <si>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</si>
  <si>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</si>
  <si>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</si>
  <si>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</si>
  <si>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</si>
  <si>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</si>
  <si>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</si>
  <si>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</si>
  <si>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</si>
  <si>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</si>
  <si>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</si>
  <si>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</si>
  <si>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</si>
  <si>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</si>
  <si>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</si>
  <si>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</si>
  <si>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</si>
  <si>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</si>
  <si>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</si>
  <si>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</si>
  <si>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</si>
  <si>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</si>
  <si>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</si>
  <si>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</si>
  <si>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</si>
  <si>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</si>
  <si>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</si>
  <si>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</si>
  <si>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</si>
  <si>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</si>
  <si>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</si>
  <si>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</si>
  <si>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</si>
  <si>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</si>
  <si>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</si>
  <si>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</si>
  <si>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</si>
  <si>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</si>
  <si>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</si>
  <si>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</si>
  <si>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</si>
  <si>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</si>
  <si>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</si>
  <si>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</si>
  <si>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</si>
  <si>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</si>
  <si>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</si>
  <si>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</si>
  <si>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</si>
  <si>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</si>
  <si>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</si>
  <si>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</si>
  <si>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</si>
  <si>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</si>
  <si>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</si>
  <si>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</si>
  <si>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</si>
  <si>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</si>
  <si>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</si>
  <si>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</si>
  <si>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</si>
  <si>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</si>
  <si>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</si>
  <si>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</si>
  <si>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</si>
  <si>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</si>
  <si>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</si>
  <si>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</si>
  <si>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</si>
  <si>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</si>
  <si>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</si>
  <si>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</si>
  <si>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</si>
  <si>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</si>
  <si>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</si>
  <si>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</si>
  <si>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</si>
  <si>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</si>
  <si>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</si>
  <si>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</si>
  <si>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</si>
  <si>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</si>
  <si>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</si>
  <si>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</si>
  <si>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</si>
  <si>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</si>
  <si>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</si>
  <si>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</si>
  <si>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</si>
  <si>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</si>
  <si>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</si>
  <si>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</si>
  <si>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</si>
  <si>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</si>
  <si>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</si>
  <si>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</si>
  <si>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</si>
  <si>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</si>
  <si>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</si>
  <si>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</si>
  <si>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</si>
  <si>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</si>
  <si>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</si>
  <si>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</si>
  <si>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</si>
  <si>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</si>
  <si>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</si>
  <si>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</si>
  <si>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</si>
  <si>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</si>
  <si>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</si>
  <si>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</si>
  <si>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</si>
  <si>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</si>
  <si>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</si>
  <si>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</si>
  <si>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</si>
  <si>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</si>
  <si>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</si>
  <si>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</si>
  <si>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</si>
  <si>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</si>
  <si>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</si>
  <si>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</si>
  <si>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</si>
  <si>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</si>
  <si>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</si>
  <si>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</si>
  <si>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</si>
  <si>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</si>
  <si>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</si>
  <si>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</si>
  <si>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</si>
  <si>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</si>
  <si>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</si>
  <si>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</si>
  <si>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</si>
  <si>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</si>
  <si>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</si>
  <si>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</si>
  <si>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</si>
  <si>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</si>
  <si>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</si>
  <si>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</si>
  <si>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</si>
  <si>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</si>
  <si>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</si>
  <si>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</si>
  <si>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</si>
  <si>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</si>
  <si>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</si>
  <si>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</si>
  <si>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</si>
  <si>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</si>
  <si>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</si>
  <si>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</si>
  <si>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</si>
  <si>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</si>
  <si>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</si>
  <si>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</si>
  <si>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</si>
  <si>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</si>
  <si>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</si>
  <si>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</si>
  <si>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</si>
  <si>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</si>
  <si>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</si>
  <si>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</si>
  <si>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</si>
  <si>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</si>
  <si>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</si>
  <si>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</si>
  <si>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</si>
  <si>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</si>
  <si>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</si>
  <si>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</si>
  <si>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</si>
  <si>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</si>
  <si>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</si>
  <si>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</si>
  <si>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</si>
  <si>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</si>
  <si>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</si>
  <si>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</si>
  <si>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</si>
  <si>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</si>
  <si>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</si>
  <si>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</si>
  <si>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</si>
  <si>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</si>
  <si>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</si>
  <si>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</si>
  <si>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</si>
  <si>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</si>
  <si>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</si>
  <si>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</si>
  <si>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</si>
  <si>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</si>
  <si>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</si>
  <si>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</si>
  <si>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</si>
  <si>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</si>
  <si>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</si>
  <si>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</si>
  <si>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</si>
  <si>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</si>
  <si>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</si>
  <si>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</si>
  <si>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</si>
  <si>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</si>
  <si>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</si>
  <si>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</si>
  <si>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</si>
  <si>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</si>
  <si>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</si>
  <si>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</si>
  <si>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</si>
  <si>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</si>
  <si>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</si>
  <si>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</si>
  <si>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</si>
  <si>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</si>
  <si>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</si>
  <si>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</si>
  <si>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</si>
  <si>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</si>
  <si>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</si>
  <si>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</si>
  <si>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</si>
  <si>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</si>
  <si>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</si>
  <si>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</si>
  <si>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</si>
  <si>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</si>
  <si>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</si>
  <si>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</si>
  <si>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</si>
  <si>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</si>
  <si>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</si>
  <si>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</si>
  <si>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</si>
  <si>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</si>
  <si>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</si>
  <si>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</si>
  <si>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</si>
  <si>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</si>
  <si>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</si>
  <si>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</si>
  <si>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</si>
  <si>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</si>
  <si>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</si>
  <si>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</si>
  <si>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</si>
  <si>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</si>
  <si>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</si>
  <si>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</si>
  <si>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</si>
  <si>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</si>
  <si>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</si>
  <si>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</si>
  <si>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</si>
  <si>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</si>
  <si>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</si>
  <si>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</si>
  <si>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</si>
  <si>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</si>
  <si>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</si>
  <si>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</si>
  <si>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</si>
  <si>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</si>
  <si>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</si>
  <si>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</si>
  <si>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</si>
  <si>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</si>
  <si>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</si>
  <si>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</si>
  <si>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</si>
  <si>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</si>
  <si>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</si>
  <si>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</si>
  <si>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</si>
  <si>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</si>
  <si>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</si>
  <si>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</si>
  <si>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</si>
  <si>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</si>
  <si>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</si>
  <si>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</si>
  <si>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</si>
  <si>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</si>
  <si>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</si>
  <si>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</si>
  <si>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</si>
  <si>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</si>
  <si>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</si>
  <si>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</si>
  <si>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</si>
  <si>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</si>
  <si>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</si>
  <si>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</si>
  <si>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</si>
  <si>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</si>
  <si>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</si>
  <si>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</si>
  <si>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</si>
  <si>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</si>
  <si>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</si>
  <si>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</si>
  <si>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</si>
  <si>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</si>
  <si>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</si>
  <si>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</si>
  <si>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</si>
  <si>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</si>
  <si>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</si>
  <si>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</si>
  <si>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</si>
  <si>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</si>
  <si>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</si>
  <si>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</si>
  <si>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</si>
  <si>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</si>
  <si>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</si>
  <si>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</si>
  <si>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</si>
  <si>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</si>
  <si>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</si>
  <si>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</si>
  <si>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</si>
  <si>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</si>
  <si>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</si>
  <si>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</si>
  <si>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</si>
  <si>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</si>
  <si>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</si>
  <si>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</si>
  <si>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</si>
  <si>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</si>
  <si>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</si>
  <si>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</si>
  <si>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</si>
  <si>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</si>
  <si>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</si>
  <si>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</si>
  <si>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</si>
  <si>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</si>
  <si>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</si>
  <si>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</si>
  <si>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</si>
  <si>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</si>
  <si>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</si>
  <si>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</si>
  <si>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</si>
  <si>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</si>
  <si>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</si>
  <si>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</si>
  <si>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</si>
  <si>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</si>
  <si>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</si>
  <si>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</si>
  <si>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</si>
  <si>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</si>
  <si>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</si>
  <si>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</si>
  <si>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</si>
  <si>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</si>
  <si>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</si>
  <si>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</si>
  <si>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</si>
  <si>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</si>
  <si>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</si>
  <si>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</si>
  <si>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</si>
  <si>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</si>
  <si>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</si>
  <si>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</si>
  <si>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</si>
  <si>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</si>
  <si>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</si>
  <si>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</si>
  <si>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</si>
  <si>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</si>
  <si>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</si>
  <si>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</si>
  <si>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</si>
  <si>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</si>
  <si>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</si>
  <si>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</si>
  <si>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</si>
  <si>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</si>
  <si>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</si>
  <si>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</si>
  <si>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</si>
  <si>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</si>
  <si>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</si>
  <si>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</si>
  <si>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</si>
  <si>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</si>
  <si>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</si>
  <si>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</si>
  <si>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</si>
  <si>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</si>
  <si>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</si>
  <si>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</si>
  <si>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</si>
  <si>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</si>
  <si>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</si>
  <si>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</si>
  <si>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</si>
  <si>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</si>
  <si>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</si>
  <si>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</si>
  <si>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</si>
  <si>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</si>
  <si>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</si>
  <si>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</si>
  <si>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</si>
  <si>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</si>
  <si>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</si>
  <si>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</si>
  <si>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</si>
  <si>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</si>
  <si>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</si>
  <si>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</si>
  <si>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</si>
  <si>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</si>
  <si>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</si>
  <si>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</si>
  <si>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</si>
  <si>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</si>
  <si>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</si>
  <si>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</si>
  <si>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</si>
  <si>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</si>
  <si>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</si>
  <si>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</si>
  <si>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</si>
  <si>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</si>
  <si>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</si>
  <si>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</si>
  <si>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</si>
  <si>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</si>
  <si>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</si>
  <si>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</si>
  <si>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</si>
  <si>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</si>
  <si>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</si>
  <si>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</si>
  <si>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</si>
  <si>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</si>
  <si>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</si>
  <si>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</si>
  <si>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</si>
  <si>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</si>
  <si>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</si>
  <si>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</si>
  <si>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</si>
  <si>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</si>
  <si>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</si>
  <si>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</si>
  <si>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</si>
  <si>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</si>
  <si>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</si>
  <si>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</si>
  <si>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</si>
  <si>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</si>
  <si>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</si>
  <si>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</si>
  <si>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</si>
  <si>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</si>
  <si>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</si>
  <si>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</si>
  <si>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</si>
  <si>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</si>
  <si>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</si>
  <si>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</si>
  <si>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</si>
  <si>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</si>
  <si>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</si>
  <si>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</si>
  <si>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</si>
  <si>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</si>
  <si>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</si>
  <si>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</si>
  <si>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</si>
  <si>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</si>
  <si>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</si>
  <si>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</si>
  <si>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</si>
  <si>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</si>
  <si>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</si>
  <si>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</si>
  <si>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</si>
  <si>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</si>
  <si>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</si>
  <si>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</si>
  <si>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</si>
  <si>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</si>
  <si>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</si>
  <si>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</si>
  <si>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</si>
  <si>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</si>
  <si>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</si>
  <si>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</si>
  <si>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</si>
  <si>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</si>
  <si>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</si>
  <si>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</si>
  <si>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</si>
  <si>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</si>
  <si>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</si>
  <si>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</si>
  <si>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</si>
  <si>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</si>
  <si>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</si>
  <si>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</si>
  <si>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</si>
  <si>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</si>
  <si>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</si>
  <si>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</si>
  <si>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</si>
  <si>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</si>
  <si>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</si>
  <si>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</si>
  <si>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</si>
  <si>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</si>
  <si>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</si>
  <si>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</si>
  <si>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</si>
  <si>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</si>
  <si>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</si>
  <si>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</si>
  <si>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</si>
  <si>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</si>
  <si>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</si>
  <si>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</si>
  <si>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</si>
  <si>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</si>
  <si>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</si>
  <si>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</si>
  <si>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</si>
  <si>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</si>
  <si>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</si>
  <si>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</si>
  <si>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</si>
  <si>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</si>
  <si>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</si>
  <si>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</si>
  <si>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</si>
  <si>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</si>
  <si>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</si>
  <si>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</si>
  <si>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</si>
  <si>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</si>
  <si>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</si>
  <si>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</si>
  <si>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</si>
  <si>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</si>
  <si>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</si>
  <si>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</si>
  <si>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</si>
  <si>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</si>
  <si>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</si>
  <si>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</si>
  <si>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</si>
  <si>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</si>
  <si>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</si>
  <si>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</si>
  <si>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</si>
  <si>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</si>
  <si>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</si>
  <si>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</si>
  <si>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</si>
  <si>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</si>
  <si>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</si>
  <si>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</si>
  <si>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</si>
  <si>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</si>
  <si>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</si>
  <si>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</si>
  <si>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</si>
  <si>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</si>
  <si>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</si>
  <si>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</si>
  <si>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</si>
  <si>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</si>
  <si>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</si>
  <si>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</si>
  <si>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</si>
  <si>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</si>
  <si>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</si>
  <si>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</si>
  <si>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</si>
  <si>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</si>
  <si>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</si>
  <si>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</si>
  <si>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</si>
  <si>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</si>
  <si>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</si>
  <si>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</si>
  <si>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</si>
  <si>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</si>
  <si>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</si>
  <si>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</si>
  <si>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</si>
  <si>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</si>
  <si>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</si>
  <si>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</si>
  <si>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</si>
  <si>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</si>
  <si>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</si>
  <si>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</si>
  <si>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</si>
  <si>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</si>
  <si>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</si>
  <si>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</si>
  <si>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</si>
  <si>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</si>
  <si>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</si>
  <si>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</si>
  <si>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</si>
  <si>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</si>
  <si>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</si>
  <si>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</si>
  <si>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</si>
  <si>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</si>
  <si>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</si>
  <si>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</si>
  <si>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</si>
  <si>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</si>
  <si>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</si>
  <si>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</si>
  <si>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</si>
  <si>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</si>
  <si>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</si>
  <si>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</si>
  <si>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</si>
  <si>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</si>
  <si>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</si>
  <si>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</si>
  <si>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</si>
  <si>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</si>
  <si>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</si>
  <si>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</si>
  <si>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</si>
  <si>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</si>
  <si>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</si>
  <si>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</si>
  <si>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</si>
  <si>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</si>
  <si>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</si>
  <si>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</si>
  <si>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</si>
  <si>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</si>
  <si>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</si>
  <si>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</si>
  <si>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</si>
  <si>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</si>
  <si>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</si>
  <si>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</si>
  <si>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</si>
  <si>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</si>
  <si>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</si>
  <si>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</si>
  <si>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</si>
  <si>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</si>
  <si>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</si>
  <si>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</si>
  <si>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</si>
  <si>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</si>
  <si>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</si>
  <si>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</si>
  <si>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</si>
  <si>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</si>
  <si>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</si>
  <si>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</si>
  <si>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</si>
  <si>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</si>
  <si>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</si>
  <si>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</si>
  <si>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</si>
  <si>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</si>
  <si>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</si>
  <si>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</si>
  <si>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</si>
  <si>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</si>
  <si>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</si>
  <si>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</si>
  <si>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</si>
  <si>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</si>
  <si>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</si>
  <si>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</si>
  <si>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</si>
  <si>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</si>
  <si>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</si>
  <si>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</si>
  <si>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</si>
  <si>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</si>
  <si>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</si>
  <si>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</si>
  <si>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</si>
  <si>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</si>
  <si>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</si>
  <si>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</si>
  <si>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</si>
  <si>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</si>
  <si>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</si>
  <si>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</si>
  <si>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</si>
  <si>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</si>
  <si>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</si>
  <si>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</si>
  <si>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</si>
  <si>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</si>
  <si>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</si>
  <si>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</si>
  <si>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</si>
  <si>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</si>
  <si>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</si>
  <si>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</si>
  <si>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</si>
  <si>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</si>
  <si>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</si>
  <si>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</si>
  <si>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</si>
  <si>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</si>
  <si>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</si>
  <si>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</si>
  <si>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</si>
  <si>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</si>
  <si>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</si>
  <si>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</si>
  <si>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</si>
  <si>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</si>
  <si>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</si>
  <si>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</si>
  <si>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</si>
  <si>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</si>
  <si>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</si>
  <si>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</si>
  <si>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</si>
  <si>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</si>
  <si>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</si>
  <si>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</si>
  <si>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</si>
  <si>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</si>
  <si>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</si>
  <si>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</si>
  <si>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</si>
  <si>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</si>
  <si>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</si>
  <si>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</si>
  <si>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</si>
  <si>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</si>
  <si>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</si>
  <si>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</si>
  <si>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</si>
  <si>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</si>
  <si>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</si>
  <si>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</si>
  <si>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</si>
  <si>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</si>
  <si>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</si>
  <si>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</si>
  <si>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</si>
  <si>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</si>
  <si>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</si>
  <si>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</si>
  <si>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</si>
  <si>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</si>
  <si>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</si>
  <si>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</si>
  <si>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</si>
  <si>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</si>
  <si>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</si>
  <si>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</si>
  <si>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</si>
  <si>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</si>
  <si>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</si>
  <si>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</si>
  <si>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</si>
  <si>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</si>
  <si>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</si>
  <si>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</si>
  <si>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</si>
  <si>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</si>
  <si>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</si>
  <si>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</si>
  <si>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</si>
  <si>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</si>
  <si>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</si>
  <si>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</si>
  <si>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</si>
  <si>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</si>
  <si>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</si>
  <si>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</si>
  <si>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</si>
  <si>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</si>
  <si>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</si>
  <si>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</si>
  <si>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</si>
  <si>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</si>
  <si>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</si>
  <si>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</si>
  <si>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</si>
  <si>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</si>
  <si>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</si>
  <si>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</si>
  <si>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</si>
  <si>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</si>
  <si>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</si>
  <si>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</si>
  <si>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</si>
  <si>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</si>
  <si>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</si>
  <si>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</si>
  <si>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</si>
  <si>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</si>
  <si>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</si>
  <si>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</si>
  <si>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</si>
  <si>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</si>
  <si>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</si>
  <si>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</si>
  <si>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</si>
  <si>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</si>
  <si>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</si>
  <si>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</si>
  <si>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</si>
  <si>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</si>
  <si>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</si>
  <si>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</si>
  <si>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</si>
  <si>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</si>
  <si>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</si>
  <si>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</si>
  <si>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</si>
  <si>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</si>
  <si>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</si>
  <si>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</si>
  <si>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</si>
  <si>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</si>
  <si>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</si>
  <si>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</si>
  <si>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</si>
  <si>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</si>
  <si>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</si>
  <si>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</si>
  <si>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</si>
  <si>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</si>
  <si>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</si>
  <si>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</si>
  <si>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</si>
  <si>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</si>
  <si>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</si>
  <si>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</si>
  <si>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</si>
  <si>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</si>
  <si>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</si>
  <si>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</si>
  <si>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</si>
  <si>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</si>
  <si>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</si>
  <si>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</si>
  <si>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</si>
  <si>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</si>
  <si>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</si>
  <si>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</si>
  <si>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</si>
  <si>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</si>
  <si>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</si>
  <si>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</si>
  <si>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</si>
  <si>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</si>
  <si>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</si>
  <si>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</si>
  <si>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</si>
  <si>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</si>
  <si>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</si>
  <si>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</si>
  <si>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</si>
  <si>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</si>
  <si>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</si>
  <si>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</si>
  <si>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</si>
  <si>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</si>
  <si>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</si>
  <si>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</si>
  <si>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</si>
  <si>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</si>
  <si>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</si>
  <si>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</si>
  <si>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</si>
  <si>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</si>
  <si>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</si>
  <si>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</si>
  <si>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</si>
  <si>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</si>
  <si>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</si>
  <si>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</si>
  <si>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</si>
  <si>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</si>
  <si>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</si>
  <si>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</si>
  <si>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</si>
  <si>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</si>
  <si>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</si>
  <si>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</si>
  <si>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</si>
  <si>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</si>
  <si>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</si>
  <si>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</si>
  <si>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</si>
  <si>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</si>
  <si>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</si>
  <si>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</si>
  <si>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</si>
  <si>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</si>
  <si>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</si>
  <si>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</si>
  <si>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</si>
  <si>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</si>
  <si>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</si>
  <si>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</si>
  <si>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</si>
  <si>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</si>
  <si>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</si>
  <si>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</si>
  <si>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</si>
  <si>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</si>
  <si>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</si>
  <si>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</si>
  <si>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</si>
  <si>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</si>
  <si>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</si>
  <si>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</si>
  <si>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</si>
  <si>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</si>
  <si>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</si>
  <si>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</si>
  <si>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</si>
  <si>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</si>
  <si>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</si>
  <si>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</si>
  <si>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</si>
  <si>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</si>
  <si>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</si>
  <si>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</si>
  <si>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</si>
  <si>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</si>
  <si>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</si>
  <si>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</si>
  <si>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</si>
  <si>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</si>
  <si>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</si>
  <si>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</si>
  <si>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</si>
  <si>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</si>
  <si>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</si>
  <si>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</si>
  <si>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</si>
  <si>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</si>
  <si>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</si>
  <si>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</si>
  <si>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</si>
  <si>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</si>
  <si>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</si>
  <si>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</si>
  <si>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</si>
  <si>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</si>
  <si>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</si>
  <si>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</si>
  <si>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</si>
  <si>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</si>
  <si>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</si>
  <si>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</si>
  <si>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</si>
  <si>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</si>
  <si>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</si>
  <si>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</si>
  <si>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</si>
  <si>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</si>
  <si>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</si>
  <si>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</si>
  <si>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</si>
  <si>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</si>
  <si>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</si>
  <si>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</si>
  <si>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</si>
  <si>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</si>
  <si>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</si>
  <si>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</si>
  <si>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</si>
  <si>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</si>
  <si>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</si>
  <si>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</si>
  <si>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</si>
  <si>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</si>
  <si>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</si>
  <si>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</si>
  <si>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</si>
  <si>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</si>
  <si>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</si>
  <si>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</si>
  <si>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</si>
  <si>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</si>
  <si>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</si>
  <si>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</si>
  <si>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</si>
  <si>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</si>
  <si>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</si>
  <si>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</si>
  <si>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</si>
  <si>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</si>
  <si>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</si>
  <si>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</si>
  <si>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</si>
  <si>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</si>
  <si>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</si>
  <si>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</si>
  <si>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</si>
  <si>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</si>
  <si>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</si>
  <si>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</si>
  <si>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</si>
  <si>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</si>
  <si>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</si>
  <si>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</si>
  <si>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</si>
  <si>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</si>
  <si>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</si>
  <si>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</si>
  <si>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</si>
  <si>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</si>
  <si>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</si>
  <si>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</si>
  <si>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</si>
  <si>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</si>
  <si>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</si>
  <si>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</si>
  <si>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</si>
  <si>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</si>
  <si>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</si>
  <si>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</si>
  <si>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</si>
  <si>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</si>
  <si>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</si>
  <si>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</si>
  <si>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</si>
  <si>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</si>
  <si>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</si>
  <si>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</si>
  <si>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</si>
  <si>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</si>
  <si>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</si>
  <si>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</si>
  <si>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</si>
  <si>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</si>
  <si>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</si>
  <si>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</si>
  <si>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</si>
  <si>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</si>
  <si>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</si>
  <si>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</si>
  <si>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</si>
  <si>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</si>
  <si>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</si>
  <si>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</si>
  <si>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</si>
  <si>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</si>
  <si>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</si>
  <si>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</si>
  <si>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</si>
  <si>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</si>
  <si>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</si>
  <si>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</si>
  <si>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</si>
  <si>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</si>
  <si>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</si>
  <si>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</si>
  <si>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</si>
  <si>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</si>
  <si>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</si>
  <si>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</si>
  <si>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</si>
  <si>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</si>
  <si>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</si>
  <si>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</si>
  <si>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</si>
  <si>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</si>
  <si>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</si>
  <si>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</si>
  <si>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</si>
  <si>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</si>
  <si>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</si>
  <si>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</si>
  <si>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</si>
  <si>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</si>
  <si>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</si>
  <si>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</si>
  <si>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</si>
  <si>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</si>
  <si>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</si>
  <si>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</si>
  <si>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</si>
  <si>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</si>
  <si>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</si>
  <si>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</si>
  <si>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</si>
  <si>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</si>
  <si>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</si>
  <si>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</si>
  <si>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</si>
  <si>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</si>
  <si>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</si>
  <si>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</si>
  <si>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</si>
  <si>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</si>
  <si>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</si>
  <si>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</si>
  <si>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</si>
  <si>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</si>
  <si>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</si>
  <si>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</si>
  <si>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</si>
  <si>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</si>
  <si>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</si>
  <si>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</si>
  <si>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</si>
  <si>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</si>
  <si>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</si>
  <si>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</si>
  <si>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</si>
  <si>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</si>
  <si>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</si>
  <si>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</si>
  <si>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</si>
  <si>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</si>
  <si>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</si>
  <si>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</si>
  <si>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</si>
  <si>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</si>
  <si>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</si>
  <si>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</si>
  <si>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</si>
  <si>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</si>
  <si>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</si>
  <si>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</si>
  <si>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</si>
  <si>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</si>
  <si>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</si>
  <si>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</si>
  <si>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</si>
  <si>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</si>
  <si>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</si>
  <si>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</si>
  <si>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</si>
  <si>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</si>
  <si>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</si>
  <si>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</si>
  <si>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</si>
  <si>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</si>
  <si>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</si>
  <si>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</si>
  <si>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</si>
  <si>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</si>
  <si>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</si>
  <si>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</si>
  <si>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</si>
  <si>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</si>
  <si>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</si>
  <si>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</si>
  <si>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</si>
  <si>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</si>
  <si>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</si>
  <si>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</si>
  <si>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</si>
  <si>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</si>
  <si>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</si>
  <si>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</si>
  <si>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</si>
  <si>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</si>
  <si>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</si>
  <si>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</si>
  <si>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</si>
  <si>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</si>
  <si>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</si>
  <si>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</si>
  <si>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</si>
  <si>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</si>
  <si>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</si>
  <si>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</si>
  <si>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</si>
  <si>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</si>
  <si>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</si>
  <si>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</si>
  <si>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</si>
  <si>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</si>
  <si>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</si>
  <si>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</si>
  <si>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</si>
  <si>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</si>
  <si>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</si>
  <si>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</si>
  <si>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</si>
  <si>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</si>
  <si>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</si>
  <si>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</si>
  <si>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</si>
  <si>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</si>
  <si>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</si>
  <si>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</si>
  <si>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</si>
  <si>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</si>
  <si>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</si>
  <si>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</si>
  <si>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</si>
  <si>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</si>
  <si>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</si>
  <si>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</si>
  <si>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</si>
  <si>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</si>
  <si>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</si>
  <si>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</si>
  <si>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</si>
  <si>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</si>
  <si>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</si>
  <si>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</si>
  <si>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</si>
  <si>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</si>
  <si>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</si>
  <si>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</si>
  <si>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</si>
  <si>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</si>
  <si>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</si>
  <si>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</si>
  <si>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</si>
  <si>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</si>
  <si>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</si>
  <si>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</si>
  <si>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</si>
  <si>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</si>
  <si>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</si>
  <si>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</si>
  <si>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</si>
  <si>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</si>
  <si>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</si>
  <si>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</si>
  <si>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</si>
  <si>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</si>
  <si>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</si>
  <si>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</si>
  <si>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</si>
  <si>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</si>
  <si>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</si>
  <si>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</si>
  <si>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</si>
  <si>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</si>
  <si>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</si>
  <si>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</si>
  <si>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</si>
  <si>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</si>
  <si>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</si>
  <si>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</si>
  <si>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</si>
  <si>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</si>
  <si>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</si>
  <si>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</si>
  <si>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</si>
  <si>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</si>
  <si>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</si>
  <si>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</si>
  <si>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</si>
  <si>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</si>
  <si>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</si>
  <si>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</si>
  <si>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</si>
  <si>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</si>
  <si>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</si>
  <si>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</si>
  <si>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</si>
  <si>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</si>
  <si>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</si>
  <si>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</si>
  <si>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</si>
  <si>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</si>
  <si>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</si>
  <si>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</si>
  <si>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</si>
  <si>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</si>
  <si>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</si>
  <si>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</si>
  <si>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</si>
  <si>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</si>
  <si>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</si>
  <si>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</si>
  <si>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</si>
  <si>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</si>
  <si>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</si>
  <si>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</si>
  <si>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</si>
  <si>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</si>
  <si>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</si>
  <si>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</si>
  <si>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</si>
  <si>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</si>
  <si>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</si>
  <si>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</si>
  <si>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</si>
  <si>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</si>
  <si>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</si>
  <si>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</si>
  <si>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</si>
  <si>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</si>
  <si>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</si>
  <si>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</si>
  <si>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</si>
  <si>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</si>
  <si>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</si>
  <si>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</si>
  <si>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</si>
  <si>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</si>
  <si>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</si>
  <si>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</si>
  <si>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</si>
  <si>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</si>
  <si>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</si>
  <si>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</si>
  <si>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</si>
  <si>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</si>
  <si>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</si>
  <si>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</si>
  <si>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</si>
  <si>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</si>
  <si>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</si>
  <si>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</si>
  <si>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</si>
  <si>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</si>
  <si>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</si>
  <si>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</si>
  <si>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</si>
  <si>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</si>
  <si>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</si>
  <si>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</si>
  <si>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</si>
  <si>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</si>
  <si>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</si>
  <si>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</si>
  <si>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</si>
  <si>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</si>
  <si>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</si>
  <si>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</si>
  <si>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</si>
  <si>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</si>
  <si>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</si>
  <si>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</si>
  <si>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</si>
  <si>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</si>
  <si>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</si>
  <si>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</si>
  <si>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</si>
  <si>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</si>
  <si>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</si>
  <si>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</si>
  <si>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</si>
  <si>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</si>
  <si>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</si>
  <si>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</si>
  <si>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</si>
  <si>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</si>
  <si>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</si>
  <si>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</si>
  <si>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</si>
  <si>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</si>
  <si>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</si>
  <si>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</si>
  <si>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</si>
  <si>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</si>
  <si>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</si>
  <si>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</si>
  <si>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</si>
  <si>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</si>
  <si>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</si>
  <si>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</si>
  <si>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</si>
  <si>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</si>
  <si>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</si>
  <si>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</si>
  <si>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</si>
  <si>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</si>
  <si>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</si>
  <si>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</si>
  <si>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</si>
  <si>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</si>
  <si>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</si>
  <si>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</si>
  <si>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</si>
  <si>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</si>
  <si>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</si>
  <si>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</si>
  <si>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</si>
  <si>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</si>
  <si>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</si>
  <si>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</si>
  <si>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</si>
  <si>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</si>
  <si>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</si>
  <si>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</si>
  <si>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</si>
  <si>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</si>
  <si>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</si>
  <si>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</si>
  <si>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</si>
  <si>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</si>
  <si>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</si>
  <si>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</si>
  <si>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</si>
  <si>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</si>
  <si>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</si>
  <si>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</si>
  <si>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</si>
  <si>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</si>
  <si>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</si>
  <si>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</si>
  <si>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</si>
  <si>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</si>
  <si>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</si>
  <si>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</si>
  <si>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</si>
  <si>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</si>
  <si>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</si>
  <si>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</si>
  <si>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</si>
  <si>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</si>
  <si>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</si>
  <si>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</si>
  <si>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</si>
  <si>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</si>
  <si>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</si>
  <si>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</si>
  <si>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</si>
  <si>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</si>
  <si>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</si>
  <si>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</si>
  <si>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</si>
  <si>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</si>
  <si>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</si>
  <si>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</si>
  <si>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</si>
  <si>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</si>
  <si>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</si>
  <si>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</si>
  <si>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</si>
  <si>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</si>
  <si>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</si>
  <si>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</si>
  <si>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</si>
  <si>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</si>
  <si>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</si>
  <si>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</si>
  <si>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</si>
  <si>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</si>
  <si>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</si>
  <si>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</si>
  <si>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</si>
  <si>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</si>
  <si>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</si>
  <si>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</si>
  <si>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</si>
  <si>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</si>
  <si>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</si>
  <si>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</si>
  <si>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</si>
  <si>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</si>
  <si>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</si>
  <si>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</si>
  <si>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</si>
  <si>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</si>
  <si>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</si>
  <si>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</si>
  <si>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</si>
  <si>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</si>
  <si>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</si>
  <si>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</si>
  <si>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</si>
  <si>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</si>
  <si>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</si>
  <si>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</si>
  <si>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</si>
  <si>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</si>
  <si>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</si>
  <si>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</si>
  <si>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</si>
  <si>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</si>
  <si>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</si>
  <si>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</si>
  <si>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</si>
  <si>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</si>
  <si>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</si>
  <si>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</si>
  <si>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</si>
  <si>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</si>
  <si>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</si>
  <si>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</si>
  <si>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</si>
  <si>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</si>
  <si>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</si>
  <si>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</si>
  <si>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</si>
  <si>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</si>
  <si>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</si>
  <si>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</si>
  <si>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</si>
  <si>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</si>
  <si>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</si>
  <si>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</si>
  <si>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</si>
  <si>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</si>
  <si>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</si>
  <si>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</si>
  <si>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</si>
  <si>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</si>
  <si>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</si>
  <si>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</si>
  <si>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</si>
  <si>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</si>
  <si>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</si>
  <si>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</si>
  <si>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</si>
  <si>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</si>
  <si>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</si>
  <si>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</si>
  <si>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</si>
  <si>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</si>
  <si>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</si>
  <si>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</si>
  <si>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</si>
  <si>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</si>
  <si>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</si>
  <si>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</si>
  <si>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</si>
  <si>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</si>
  <si>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</si>
  <si>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</si>
  <si>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</si>
  <si>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</si>
  <si>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</si>
  <si>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</si>
  <si>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</si>
  <si>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</si>
  <si>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</si>
  <si>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</si>
  <si>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</si>
  <si>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</si>
  <si>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</si>
  <si>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</si>
  <si>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</si>
  <si>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</si>
  <si>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</si>
  <si>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</si>
  <si>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</si>
  <si>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</si>
  <si>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</si>
  <si>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</si>
  <si>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</si>
  <si>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</si>
  <si>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</si>
  <si>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</si>
  <si>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</si>
  <si>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</si>
  <si>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</si>
  <si>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</si>
  <si>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</si>
  <si>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</si>
  <si>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</si>
  <si>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</si>
  <si>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</si>
  <si>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</si>
  <si>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</si>
  <si>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</si>
  <si>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</si>
  <si>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</si>
  <si>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</si>
  <si>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</si>
  <si>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</si>
  <si>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</si>
  <si>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</si>
  <si>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</si>
  <si>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</si>
  <si>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</si>
  <si>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</si>
  <si>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</si>
  <si>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</si>
  <si>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</si>
  <si>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</si>
  <si>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</si>
  <si>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</si>
  <si>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</si>
  <si>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</si>
  <si>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</si>
  <si>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</si>
  <si>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</si>
  <si>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</si>
  <si>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</si>
  <si>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</si>
  <si>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</si>
  <si>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</si>
  <si>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</si>
  <si>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</si>
  <si>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</si>
  <si>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</si>
  <si>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</si>
  <si>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</si>
  <si>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</si>
  <si>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</si>
  <si>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</si>
  <si>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</si>
  <si>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</si>
  <si>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</si>
  <si>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</si>
  <si>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</si>
  <si>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</si>
  <si>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</si>
  <si>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</si>
  <si>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</si>
  <si>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</si>
  <si>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</si>
  <si>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</si>
  <si>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</si>
  <si>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</si>
  <si>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</si>
  <si>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</si>
  <si>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</si>
  <si>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</si>
  <si>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</si>
  <si>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</si>
  <si>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</si>
  <si>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</si>
  <si>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</si>
  <si>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</si>
  <si>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</si>
  <si>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</si>
  <si>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</si>
  <si>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</si>
  <si>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</si>
  <si>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</si>
  <si>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</si>
  <si>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</si>
  <si>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</si>
  <si>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</si>
  <si>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</si>
  <si>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</si>
  <si>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</si>
  <si>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</si>
  <si>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</si>
  <si>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</si>
  <si>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</si>
  <si>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</si>
  <si>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</si>
  <si>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</si>
  <si>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</si>
  <si>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</si>
  <si>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</si>
  <si>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</si>
  <si>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</si>
  <si>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</si>
  <si>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</si>
  <si>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</si>
  <si>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</si>
  <si>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</si>
  <si>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</si>
  <si>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</si>
  <si>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</si>
  <si>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</si>
  <si>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</si>
  <si>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</si>
  <si>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</si>
  <si>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</si>
  <si>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</si>
  <si>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</si>
  <si>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</si>
  <si>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</si>
  <si>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</si>
  <si>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</si>
  <si>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</si>
  <si>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</si>
  <si>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</si>
  <si>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</si>
  <si>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</si>
  <si>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</si>
  <si>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</si>
  <si>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</si>
  <si>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</si>
  <si>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</si>
  <si>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</si>
  <si>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</si>
  <si>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</si>
  <si>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</si>
  <si>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</si>
  <si>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</si>
  <si>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</si>
  <si>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</si>
  <si>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</si>
  <si>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</si>
  <si>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</si>
  <si>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</si>
  <si>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</si>
  <si>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</si>
  <si>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</si>
  <si>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</si>
  <si>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</si>
  <si>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</si>
  <si>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</si>
  <si>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</si>
  <si>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</si>
  <si>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</si>
  <si>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</si>
  <si>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</si>
  <si>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</si>
  <si>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</si>
  <si>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</si>
  <si>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</si>
  <si>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</si>
  <si>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</si>
  <si>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</si>
  <si>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</si>
  <si>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</si>
  <si>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</si>
  <si>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</si>
  <si>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</si>
  <si>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</si>
  <si>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</si>
  <si>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</si>
  <si>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</si>
  <si>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</si>
  <si>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</si>
  <si>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</si>
  <si>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</si>
  <si>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</si>
  <si>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</si>
  <si>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</si>
  <si>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</si>
  <si>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</si>
  <si>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</si>
  <si>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</si>
  <si>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</si>
  <si>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</si>
  <si>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</si>
  <si>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</si>
  <si>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</si>
  <si>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</si>
  <si>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</si>
  <si>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</si>
  <si>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</si>
  <si>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</si>
  <si>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</si>
  <si>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</si>
  <si>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</si>
  <si>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</si>
  <si>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</si>
  <si>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</si>
  <si>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</si>
  <si>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</si>
  <si>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</si>
  <si>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</si>
  <si>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</si>
  <si>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</si>
  <si>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</si>
  <si>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</si>
  <si>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</si>
  <si>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</si>
  <si>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</si>
  <si>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</si>
  <si>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</si>
  <si>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</si>
  <si>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</si>
  <si>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</si>
  <si>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</si>
  <si>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</si>
  <si>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</si>
  <si>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</si>
  <si>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</si>
  <si>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</si>
  <si>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</si>
  <si>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</si>
  <si>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</si>
  <si>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</si>
  <si>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</si>
  <si>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</si>
  <si>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</si>
  <si>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</si>
  <si>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</si>
  <si>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</si>
  <si>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</si>
  <si>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</si>
  <si>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</si>
  <si>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</si>
  <si>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</si>
  <si>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</si>
  <si>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</si>
  <si>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</si>
  <si>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</si>
  <si>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</si>
  <si>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</si>
  <si>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</si>
  <si>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</si>
  <si>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</si>
  <si>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</si>
  <si>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</si>
  <si>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</si>
  <si>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</si>
  <si>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</si>
  <si>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</si>
  <si>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</si>
  <si>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</si>
  <si>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</si>
  <si>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</si>
  <si>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</si>
  <si>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</si>
  <si>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</si>
  <si>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</si>
  <si>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</si>
  <si>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</si>
  <si>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</si>
  <si>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</si>
  <si>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</si>
  <si>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</si>
  <si>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</si>
  <si>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</si>
  <si>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</si>
  <si>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</si>
  <si>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</si>
  <si>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</si>
  <si>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</si>
  <si>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</si>
  <si>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</si>
  <si>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</si>
  <si>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</si>
  <si>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</si>
  <si>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</si>
  <si>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</si>
  <si>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</si>
  <si>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</si>
  <si>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</si>
  <si>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</si>
  <si>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</si>
  <si>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</si>
  <si>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</si>
  <si>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</si>
  <si>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</si>
  <si>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</si>
  <si>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</si>
  <si>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</si>
  <si>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</si>
  <si>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</si>
  <si>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</si>
  <si>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</si>
  <si>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</si>
  <si>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</si>
  <si>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</si>
  <si>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</si>
  <si>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</si>
  <si>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</si>
  <si>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</si>
  <si>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</si>
  <si>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</si>
  <si>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</si>
  <si>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</si>
  <si>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</si>
  <si>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</si>
  <si>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</si>
  <si>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</si>
  <si>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</si>
  <si>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</si>
  <si>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</si>
  <si>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</si>
  <si>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</si>
  <si>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</si>
  <si>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</si>
  <si>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</si>
  <si>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</si>
  <si>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</si>
  <si>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</si>
  <si>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</si>
  <si>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</si>
  <si>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</si>
  <si>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</si>
  <si>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</si>
  <si>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</si>
  <si>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</si>
  <si>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</si>
  <si>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</si>
  <si>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</si>
  <si>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</si>
  <si>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</si>
  <si>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</si>
  <si>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</si>
  <si>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</si>
  <si>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</si>
  <si>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</si>
  <si>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</si>
  <si>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</si>
  <si>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</si>
  <si>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</si>
  <si>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</si>
  <si>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</si>
  <si>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</si>
  <si>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</si>
  <si>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</si>
  <si>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</si>
  <si>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</si>
  <si>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</si>
  <si>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</si>
  <si>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</si>
  <si>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</si>
  <si>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</si>
  <si>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</si>
  <si>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</si>
  <si>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</si>
  <si>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</si>
  <si>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</si>
  <si>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</si>
  <si>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</si>
  <si>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</si>
  <si>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</si>
  <si>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</si>
  <si>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</si>
  <si>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</si>
  <si>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</si>
  <si>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</si>
  <si>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</si>
  <si>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</si>
  <si>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</si>
  <si>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</si>
  <si>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</si>
  <si>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</si>
  <si>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</si>
  <si>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</si>
  <si>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</si>
  <si>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</si>
  <si>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</si>
  <si>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</si>
  <si>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</si>
  <si>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</si>
  <si>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</si>
  <si>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</si>
  <si>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</si>
  <si>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</si>
  <si>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</si>
  <si>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</si>
  <si>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</si>
  <si>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</si>
  <si>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</si>
  <si>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</si>
  <si>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</si>
  <si>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</si>
  <si>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</si>
  <si>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</si>
  <si>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</si>
  <si>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</si>
  <si>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</si>
  <si>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</si>
  <si>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</si>
  <si>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</si>
  <si>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</si>
  <si>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</si>
  <si>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</si>
  <si>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</si>
  <si>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</si>
  <si>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</si>
  <si>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</si>
  <si>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</si>
  <si>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</si>
  <si>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</si>
  <si>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</si>
  <si>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</si>
  <si>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</si>
  <si>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</si>
  <si>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</si>
  <si>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</si>
  <si>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</si>
  <si>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</si>
  <si>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</si>
  <si>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</si>
  <si>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</si>
  <si>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</si>
  <si>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</si>
  <si>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</si>
  <si>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</si>
  <si>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</si>
  <si>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</si>
  <si>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</si>
  <si>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</si>
  <si>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</si>
  <si>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</si>
  <si>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</si>
  <si>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</si>
  <si>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</si>
  <si>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</si>
  <si>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</si>
  <si>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</si>
  <si>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</si>
  <si>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</si>
  <si>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</si>
  <si>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</si>
  <si>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</si>
  <si>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</si>
  <si>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</si>
  <si>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</si>
  <si>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</si>
  <si>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</si>
  <si>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</si>
  <si>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</si>
  <si>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</si>
  <si>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</si>
  <si>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</si>
  <si>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</si>
  <si>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</si>
  <si>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</si>
  <si>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</si>
  <si>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</si>
  <si>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</si>
  <si>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</si>
  <si>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</si>
  <si>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</si>
  <si>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</si>
  <si>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</si>
  <si>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</si>
  <si>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</si>
  <si>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</si>
  <si>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</si>
  <si>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</si>
  <si>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</si>
  <si>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</si>
  <si>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</si>
  <si>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</si>
  <si>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</si>
  <si>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</si>
  <si>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</si>
  <si>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</si>
  <si>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</si>
  <si>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</si>
  <si>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</si>
  <si>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</si>
  <si>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</si>
  <si>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</si>
  <si>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</si>
  <si>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</si>
  <si>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</si>
  <si>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</si>
  <si>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</si>
  <si>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</si>
  <si>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</si>
  <si>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</si>
  <si>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</si>
  <si>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</si>
  <si>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</si>
  <si>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</si>
  <si>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</si>
  <si>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</si>
  <si>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</si>
  <si>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</si>
  <si>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</si>
  <si>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</si>
  <si>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</si>
  <si>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</si>
  <si>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</si>
  <si>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</si>
  <si>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</si>
  <si>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</si>
  <si>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</si>
  <si>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</si>
  <si>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</si>
  <si>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</si>
  <si>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</si>
  <si>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</si>
  <si>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</si>
  <si>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</si>
  <si>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</si>
  <si>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</si>
  <si>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</si>
  <si>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</si>
  <si>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</si>
  <si>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</si>
  <si>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</si>
  <si>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</si>
  <si>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</si>
  <si>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</si>
  <si>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</si>
  <si>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</si>
  <si>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</si>
  <si>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</si>
  <si>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</si>
  <si>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</si>
  <si>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</si>
  <si>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</si>
  <si>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</si>
  <si>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</si>
  <si>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</si>
  <si>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</si>
  <si>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</si>
  <si>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</si>
  <si>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</si>
  <si>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</si>
  <si>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</si>
  <si>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</si>
  <si>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</si>
  <si>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</si>
  <si>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</si>
  <si>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</si>
  <si>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</si>
  <si>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</si>
  <si>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</si>
  <si>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</si>
  <si>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</si>
  <si>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</si>
  <si>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</si>
  <si>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</si>
  <si>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</si>
  <si>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</si>
  <si>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</si>
  <si>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</si>
  <si>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</si>
  <si>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</si>
  <si>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</si>
  <si>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</si>
  <si>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</si>
  <si>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</si>
  <si>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</si>
  <si>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</si>
  <si>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</si>
  <si>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</si>
  <si>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</si>
  <si>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</si>
  <si>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</si>
  <si>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</si>
  <si>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</si>
  <si>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</si>
  <si>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</si>
  <si>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</si>
  <si>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</si>
  <si>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</si>
  <si>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</si>
  <si>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</si>
  <si>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</si>
  <si>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</si>
  <si>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</si>
  <si>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</si>
  <si>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</si>
  <si>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</si>
  <si>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</si>
  <si>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</si>
  <si>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</si>
  <si>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</si>
  <si>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</si>
  <si>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</si>
  <si>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</si>
  <si>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</si>
  <si>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</si>
  <si>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</si>
  <si>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</si>
  <si>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</si>
  <si>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</si>
  <si>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</si>
  <si>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</si>
  <si>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</si>
  <si>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</si>
  <si>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</si>
  <si>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</si>
  <si>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</si>
  <si>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</si>
  <si>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</si>
  <si>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</si>
  <si>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</si>
  <si>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</si>
  <si>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</si>
  <si>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</si>
  <si>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</si>
  <si>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</si>
  <si>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</si>
  <si>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</si>
  <si>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</si>
  <si>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</si>
  <si>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</si>
  <si>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</si>
  <si>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</si>
  <si>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</si>
  <si>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</si>
  <si>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</si>
  <si>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</si>
  <si>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</si>
  <si>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</si>
  <si>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</si>
  <si>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</si>
  <si>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</si>
  <si>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</si>
  <si>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</si>
  <si>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</si>
  <si>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</si>
  <si>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</si>
  <si>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</si>
  <si>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</si>
  <si>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</si>
  <si>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</si>
  <si>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</si>
  <si>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</si>
  <si>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</si>
  <si>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</si>
  <si>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</si>
  <si>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</si>
  <si>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</si>
  <si>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</si>
  <si>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</si>
  <si>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</si>
  <si>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</si>
  <si>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</si>
  <si>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</si>
  <si>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</si>
  <si>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</si>
  <si>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</si>
  <si>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</si>
  <si>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</si>
  <si>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</si>
  <si>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</si>
  <si>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</si>
  <si>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</si>
  <si>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</si>
  <si>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</si>
  <si>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</si>
  <si>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</si>
  <si>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</si>
  <si>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</si>
  <si>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</si>
  <si>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</si>
  <si>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</si>
  <si>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</si>
  <si>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</si>
  <si>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</si>
  <si>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</si>
  <si>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</si>
  <si>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</si>
  <si>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</si>
  <si>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</si>
  <si>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</si>
  <si>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</si>
  <si>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</si>
  <si>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</si>
  <si>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</si>
  <si>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</si>
  <si>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</si>
  <si>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</si>
  <si>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</si>
  <si>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</si>
  <si>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</si>
  <si>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</si>
  <si>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</si>
  <si>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</si>
  <si>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</si>
  <si>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</si>
  <si>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</si>
  <si>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</si>
  <si>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</si>
  <si>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</si>
  <si>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</si>
  <si>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</si>
  <si>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</si>
  <si>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</si>
  <si>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</si>
  <si>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</si>
  <si>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</si>
  <si>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</si>
  <si>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</si>
  <si>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</si>
  <si>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</si>
  <si>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</si>
  <si>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</si>
  <si>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</si>
  <si>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</si>
  <si>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</si>
  <si>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</si>
  <si>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</si>
  <si>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</si>
  <si>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</si>
  <si>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</si>
  <si>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</si>
  <si>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</si>
  <si>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</si>
  <si>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</si>
  <si>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</si>
  <si>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</si>
  <si>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</si>
  <si>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</si>
  <si>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</si>
  <si>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</si>
  <si>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</si>
  <si>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</si>
  <si>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</si>
  <si>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</si>
  <si>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</si>
  <si>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</si>
  <si>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</si>
  <si>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</si>
  <si>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</si>
  <si>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</si>
  <si>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</si>
  <si>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</si>
  <si>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</si>
  <si>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</si>
  <si>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</si>
  <si>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</si>
  <si>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</si>
  <si>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</si>
  <si>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</si>
  <si>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</si>
  <si>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</si>
  <si>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</si>
  <si>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</si>
  <si>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</si>
  <si>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</si>
  <si>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</si>
  <si>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</si>
  <si>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</si>
  <si>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</si>
  <si>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</si>
  <si>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</si>
  <si>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</si>
  <si>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</si>
  <si>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</si>
  <si>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</si>
  <si>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</si>
  <si>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</si>
  <si>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</si>
  <si>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</si>
  <si>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</si>
  <si>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</si>
  <si>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</si>
  <si>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</si>
  <si>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</si>
  <si>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</si>
  <si>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</si>
  <si>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</si>
  <si>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</si>
  <si>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</si>
  <si>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</si>
  <si>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</si>
  <si>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</si>
  <si>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</si>
  <si>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</si>
  <si>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</si>
  <si>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</si>
  <si>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</si>
  <si>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</si>
  <si>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</si>
  <si>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</si>
  <si>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</si>
  <si>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</si>
  <si>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</si>
  <si>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</si>
  <si>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</si>
  <si>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</si>
  <si>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</si>
  <si>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</si>
  <si>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</si>
  <si>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</si>
  <si>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</si>
  <si>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</si>
  <si>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</si>
  <si>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</si>
  <si>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</si>
  <si>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</si>
  <si>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</si>
  <si>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</si>
  <si>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</si>
  <si>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</si>
  <si>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</si>
  <si>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</si>
  <si>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</si>
  <si>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</si>
  <si>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</si>
  <si>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</si>
  <si>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</si>
  <si>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</si>
  <si>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</si>
  <si>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</si>
  <si>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</si>
  <si>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</si>
  <si>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</si>
  <si>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</si>
  <si>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</si>
  <si>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</si>
  <si>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</si>
  <si>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</si>
  <si>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</si>
  <si>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</si>
  <si>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</si>
  <si>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</si>
  <si>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</si>
  <si>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</si>
  <si>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</si>
  <si>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</si>
  <si>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</si>
  <si>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</si>
  <si>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</si>
  <si>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</si>
  <si>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</si>
  <si>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</si>
  <si>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</si>
  <si>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</si>
  <si>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</si>
  <si>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</si>
  <si>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</si>
  <si>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</si>
  <si>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</si>
  <si>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</si>
  <si>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</si>
  <si>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</si>
  <si>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</si>
  <si>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</si>
  <si>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</si>
  <si>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</si>
  <si>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</si>
  <si>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</si>
  <si>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</si>
  <si>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</si>
  <si>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</si>
  <si>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</si>
  <si>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</si>
  <si>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</si>
  <si>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</si>
  <si>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</si>
  <si>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</si>
  <si>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</si>
  <si>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</si>
  <si>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</si>
  <si>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</si>
  <si>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</si>
  <si>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</si>
  <si>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</si>
  <si>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</si>
  <si>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</si>
  <si>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</si>
  <si>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</si>
  <si>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</si>
  <si>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</si>
  <si>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</si>
  <si>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</si>
  <si>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</si>
  <si>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</si>
  <si>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</si>
  <si>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</si>
  <si>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</si>
  <si>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</si>
  <si>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</si>
  <si>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</si>
  <si>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</si>
  <si>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</si>
  <si>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</si>
  <si>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</si>
  <si>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</si>
  <si>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</si>
  <si>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</si>
  <si>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</si>
  <si>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</si>
  <si>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</si>
  <si>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</si>
  <si>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</si>
  <si>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</si>
  <si>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</si>
  <si>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</si>
  <si>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</si>
  <si>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</si>
  <si>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</si>
  <si>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</si>
  <si>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</si>
  <si>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</si>
  <si>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</si>
  <si>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</si>
  <si>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</si>
  <si>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</si>
  <si>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</si>
  <si>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</si>
  <si>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</si>
  <si>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</si>
  <si>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</si>
  <si>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</si>
  <si>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</si>
  <si>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</si>
  <si>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</si>
  <si>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</si>
  <si>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</si>
  <si>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</si>
  <si>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</si>
  <si>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</si>
  <si>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</si>
  <si>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</si>
  <si>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</si>
  <si>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</si>
  <si>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</si>
  <si>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</si>
  <si>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</si>
  <si>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</si>
  <si>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</si>
  <si>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</si>
  <si>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</si>
  <si>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</si>
  <si>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</si>
  <si>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</si>
  <si>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</si>
  <si>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</si>
  <si>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</si>
  <si>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</si>
  <si>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</si>
  <si>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</si>
  <si>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</si>
  <si>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</si>
  <si>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</si>
  <si>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</si>
  <si>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</si>
  <si>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</si>
  <si>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</si>
  <si>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</si>
  <si>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</si>
  <si>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</si>
  <si>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</si>
  <si>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</si>
  <si>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</si>
  <si>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</si>
  <si>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</si>
  <si>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</si>
  <si>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</si>
  <si>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</si>
  <si>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</si>
  <si>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</si>
  <si>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</si>
  <si>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</si>
  <si>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</si>
  <si>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</si>
  <si>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</si>
  <si>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</si>
  <si>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</si>
  <si>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</si>
  <si>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</si>
  <si>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</si>
  <si>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</si>
  <si>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</si>
  <si>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</si>
  <si>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</si>
  <si>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</si>
  <si>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</si>
  <si>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</si>
  <si>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</si>
  <si>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</si>
  <si>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</si>
  <si>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</si>
  <si>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</si>
  <si>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</si>
  <si>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</si>
  <si>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</si>
  <si>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</si>
  <si>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</si>
  <si>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</si>
  <si>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</si>
  <si>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</si>
  <si>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</si>
  <si>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</si>
  <si>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</si>
  <si>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</si>
  <si>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</si>
  <si>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</si>
  <si>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</si>
  <si>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</si>
  <si>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</si>
  <si>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</si>
  <si>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</si>
  <si>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</si>
  <si>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</si>
  <si>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</si>
  <si>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</si>
  <si>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</si>
  <si>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</si>
  <si>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</si>
  <si>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</si>
  <si>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</si>
  <si>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</si>
  <si>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</si>
  <si>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</si>
  <si>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</si>
  <si>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</si>
  <si>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</si>
  <si>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</si>
  <si>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</si>
  <si>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</si>
  <si>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</si>
  <si>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</si>
  <si>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</si>
  <si>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</si>
  <si>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</si>
  <si>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</si>
  <si>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</si>
  <si>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</si>
  <si>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</si>
  <si>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</si>
  <si>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</si>
  <si>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</si>
  <si>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</si>
  <si>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</si>
  <si>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</si>
  <si>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</si>
  <si>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</si>
  <si>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</si>
  <si>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</si>
  <si>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</si>
  <si>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</si>
  <si>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</si>
  <si>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</si>
  <si>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</si>
  <si>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</si>
  <si>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</si>
  <si>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</si>
  <si>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</si>
  <si>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</si>
  <si>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</si>
  <si>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</si>
  <si>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</si>
  <si>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</si>
  <si>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</si>
  <si>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</si>
  <si>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</si>
  <si>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</si>
  <si>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</si>
  <si>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</si>
  <si>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</si>
  <si>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</si>
  <si>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</si>
  <si>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</si>
  <si>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</si>
  <si>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</si>
  <si>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</si>
  <si>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</si>
  <si>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</si>
  <si>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</si>
  <si>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</si>
  <si>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</si>
  <si>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</si>
  <si>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</si>
  <si>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</si>
  <si>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</si>
  <si>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</si>
  <si>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</si>
  <si>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</si>
  <si>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</si>
  <si>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</si>
  <si>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</si>
  <si>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</si>
  <si>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</si>
  <si>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</si>
  <si>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</si>
  <si>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</si>
  <si>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</si>
  <si>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</si>
  <si>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</si>
  <si>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</si>
  <si>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</si>
  <si>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</si>
  <si>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</si>
  <si>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</si>
  <si>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</si>
  <si>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</si>
  <si>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</si>
  <si>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</si>
  <si>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</si>
  <si>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</si>
  <si>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</si>
  <si>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</si>
  <si>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</si>
  <si>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</si>
  <si>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</si>
  <si>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</si>
  <si>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</si>
  <si>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</si>
  <si>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</si>
  <si>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</si>
  <si>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</si>
  <si>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</si>
  <si>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</si>
  <si>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</si>
  <si>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</si>
  <si>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</si>
  <si>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</si>
  <si>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</si>
  <si>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</si>
  <si>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</si>
  <si>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</si>
  <si>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</si>
  <si>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</si>
  <si>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</si>
  <si>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</si>
  <si>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</si>
  <si>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</si>
  <si>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</si>
  <si>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</si>
  <si>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</si>
  <si>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</si>
  <si>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</si>
  <si>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</si>
  <si>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</si>
  <si>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</si>
  <si>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</si>
  <si>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</si>
  <si>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</si>
  <si>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</si>
  <si>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</si>
  <si>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</si>
  <si>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</si>
  <si>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</si>
  <si>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</si>
  <si>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</si>
  <si>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</si>
  <si>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</si>
  <si>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</si>
  <si>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</si>
  <si>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</si>
  <si>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</si>
  <si>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</si>
  <si>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</si>
  <si>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</si>
  <si>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</si>
  <si>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</si>
  <si>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</si>
  <si>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</si>
  <si>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</si>
  <si>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</si>
  <si>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</si>
  <si>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</si>
  <si>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</si>
  <si>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</si>
  <si>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</si>
  <si>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</si>
  <si>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</si>
  <si>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</si>
  <si>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</si>
  <si>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</si>
  <si>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</si>
  <si>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</si>
  <si>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</si>
  <si>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</si>
  <si>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</si>
  <si>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</si>
  <si>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</si>
  <si>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</si>
  <si>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</si>
  <si>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</si>
  <si>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</si>
  <si>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</si>
  <si>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</si>
  <si>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</si>
  <si>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</si>
  <si>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</si>
  <si>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</si>
  <si>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</si>
  <si>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</si>
  <si>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</si>
  <si>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</si>
  <si>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</si>
  <si>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</si>
  <si>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</si>
  <si>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</si>
  <si>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</si>
  <si>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</si>
  <si>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</si>
  <si>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</si>
  <si>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</si>
  <si>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</si>
  <si>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</si>
  <si>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</si>
  <si>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</si>
  <si>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</si>
  <si>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</si>
  <si>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</si>
  <si>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</si>
  <si>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</si>
  <si>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</si>
  <si>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</si>
  <si>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</si>
  <si>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</si>
  <si>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</si>
  <si>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</si>
  <si>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</si>
  <si>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</si>
  <si>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</si>
  <si>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</si>
  <si>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</si>
  <si>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</si>
  <si>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</si>
  <si>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</si>
  <si>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</si>
  <si>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</si>
  <si>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</si>
  <si>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</si>
  <si>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</si>
  <si>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</si>
  <si>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</si>
  <si>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</si>
  <si>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</si>
  <si>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</si>
  <si>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</si>
  <si>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</si>
  <si>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</si>
  <si>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</si>
  <si>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</si>
  <si>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</si>
  <si>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</si>
  <si>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</si>
  <si>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</si>
  <si>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</si>
  <si>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</si>
  <si>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</si>
  <si>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</si>
  <si>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</si>
  <si>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</si>
  <si>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</si>
  <si>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</si>
  <si>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</si>
  <si>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</si>
  <si>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</si>
  <si>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</si>
  <si>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</si>
  <si>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</si>
  <si>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</si>
  <si>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</si>
  <si>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</si>
  <si>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</si>
  <si>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</si>
  <si>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</si>
  <si>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</si>
  <si>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</si>
  <si>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</si>
  <si>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</si>
  <si>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</si>
  <si>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</si>
  <si>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</si>
  <si>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</si>
  <si>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</si>
  <si>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</si>
  <si>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</si>
  <si>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</si>
  <si>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</si>
  <si>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</si>
  <si>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</si>
  <si>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</si>
  <si>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</si>
  <si>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</si>
  <si>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</si>
  <si>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</si>
  <si>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</si>
  <si>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</si>
  <si>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</si>
  <si>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</si>
  <si>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</si>
  <si>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</si>
  <si>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</si>
  <si>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</si>
  <si>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</si>
  <si>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</si>
  <si>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</si>
  <si>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</si>
  <si>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</si>
  <si>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</si>
  <si>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</si>
  <si>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</si>
  <si>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</si>
  <si>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</si>
  <si>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</si>
  <si>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</si>
  <si>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</si>
  <si>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</si>
  <si>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</si>
  <si>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</si>
  <si>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</si>
  <si>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</si>
  <si>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</si>
  <si>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</si>
  <si>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</si>
  <si>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</si>
  <si>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</si>
  <si>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</si>
  <si>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</si>
  <si>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</si>
  <si>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</si>
  <si>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</si>
  <si>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</si>
  <si>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</si>
  <si>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</si>
  <si>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</si>
  <si>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</si>
  <si>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</si>
  <si>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</si>
  <si>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</si>
  <si>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</si>
  <si>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</si>
  <si>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</si>
  <si>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</si>
  <si>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</si>
  <si>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</si>
  <si>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</si>
  <si>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</si>
  <si>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</si>
  <si>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</si>
  <si>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</si>
  <si>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</si>
  <si>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</si>
  <si>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</si>
  <si>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</si>
  <si>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</si>
  <si>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</si>
  <si>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</si>
  <si>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</si>
  <si>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</si>
  <si>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</si>
  <si>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</si>
  <si>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</si>
  <si>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</si>
  <si>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</si>
  <si>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</si>
  <si>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</si>
  <si>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</si>
  <si>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</si>
  <si>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</si>
  <si>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</si>
  <si>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</si>
  <si>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</si>
  <si>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</si>
  <si>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</si>
  <si>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</si>
  <si>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</si>
  <si>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</si>
  <si>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</si>
  <si>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</si>
  <si>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</si>
  <si>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</si>
  <si>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</si>
  <si>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</si>
  <si>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</si>
  <si>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</si>
  <si>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</si>
  <si>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</si>
  <si>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</si>
  <si>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</si>
  <si>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</si>
  <si>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</si>
  <si>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</si>
  <si>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</si>
  <si>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</si>
  <si>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</si>
  <si>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</si>
  <si>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</si>
  <si>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</si>
  <si>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</si>
  <si>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</si>
  <si>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</si>
  <si>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</si>
  <si>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</si>
  <si>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</si>
  <si>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</si>
  <si>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</si>
  <si>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</si>
  <si>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</si>
  <si>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</si>
  <si>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</si>
  <si>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</si>
  <si>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</si>
  <si>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</si>
  <si>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</si>
  <si>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</si>
  <si>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</si>
  <si>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</si>
  <si>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</si>
  <si>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</si>
  <si>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</si>
  <si>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</si>
  <si>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</si>
  <si>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</si>
  <si>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</si>
  <si>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</si>
  <si>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</si>
  <si>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</si>
  <si>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</si>
  <si>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</si>
  <si>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</si>
  <si>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</si>
  <si>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</si>
  <si>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</si>
  <si>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</si>
  <si>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</si>
  <si>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</si>
  <si>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</si>
  <si>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</si>
  <si>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</si>
  <si>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</si>
  <si>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</si>
  <si>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</si>
  <si>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</si>
  <si>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</si>
  <si>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</si>
  <si>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</si>
  <si>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</si>
  <si>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</si>
  <si>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</si>
  <si>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</si>
  <si>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</si>
  <si>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</si>
  <si>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</si>
  <si>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</si>
  <si>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</si>
  <si>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</si>
  <si>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</si>
  <si>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</si>
  <si>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</si>
  <si>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</si>
  <si>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</si>
  <si>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</si>
  <si>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</si>
  <si>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</si>
  <si>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</si>
  <si>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</si>
  <si>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</si>
  <si>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</si>
  <si>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</si>
  <si>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</si>
  <si>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</si>
  <si>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</si>
  <si>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</si>
  <si>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</si>
  <si>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</si>
  <si>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</si>
  <si>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</si>
  <si>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</si>
  <si>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</si>
  <si>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</si>
  <si>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</si>
  <si>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</si>
  <si>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</si>
  <si>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</si>
  <si>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</si>
  <si>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</si>
  <si>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</si>
  <si>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</si>
  <si>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</si>
  <si>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</si>
  <si>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</si>
  <si>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</si>
  <si>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</si>
  <si>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</si>
  <si>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</si>
  <si>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</si>
  <si>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</si>
  <si>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</si>
  <si>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</si>
  <si>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</si>
  <si>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</si>
  <si>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</si>
  <si>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</si>
  <si>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</si>
  <si>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</si>
  <si>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</si>
  <si>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</si>
  <si>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</si>
  <si>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</si>
  <si>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</si>
  <si>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</si>
  <si>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</si>
  <si>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</si>
  <si>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</si>
  <si>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</si>
  <si>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</si>
  <si>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</si>
  <si>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</si>
  <si>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</si>
  <si>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</si>
  <si>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</si>
  <si>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</si>
  <si>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</si>
  <si>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</si>
  <si>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</si>
  <si>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</si>
  <si>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</si>
  <si>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</si>
  <si>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</si>
  <si>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</si>
  <si>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</si>
  <si>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</si>
  <si>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</si>
  <si>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</si>
  <si>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</si>
  <si>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</si>
  <si>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</si>
  <si>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</si>
  <si>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</si>
  <si>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</si>
  <si>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</si>
  <si>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</si>
  <si>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</si>
  <si>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</si>
  <si>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</si>
  <si>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</si>
  <si>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</si>
  <si>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</si>
  <si>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</si>
  <si>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</si>
  <si>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</si>
  <si>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</si>
  <si>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</si>
  <si>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</si>
  <si>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</si>
  <si>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</si>
  <si>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</si>
  <si>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</si>
  <si>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</si>
  <si>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</si>
  <si>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</si>
  <si>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</si>
  <si>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</si>
  <si>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</si>
  <si>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</si>
  <si>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</si>
  <si>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</si>
  <si>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</si>
  <si>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</si>
  <si>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</si>
  <si>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</si>
  <si>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</si>
  <si>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</si>
  <si>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</si>
  <si>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</si>
  <si>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</si>
  <si>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</si>
  <si>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</si>
  <si>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</si>
  <si>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</si>
  <si>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</si>
  <si>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</si>
  <si>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</si>
  <si>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</si>
  <si>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</si>
  <si>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</si>
  <si>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</si>
  <si>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</si>
  <si>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</si>
  <si>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</si>
  <si>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</si>
  <si>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</si>
  <si>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</si>
  <si>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</si>
  <si>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</si>
  <si>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</si>
  <si>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</si>
  <si>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</si>
  <si>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</si>
  <si>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</si>
  <si>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</si>
  <si>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</si>
  <si>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</si>
  <si>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</si>
  <si>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</si>
  <si>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</si>
  <si>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</si>
  <si>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</si>
  <si>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</si>
  <si>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</si>
  <si>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</si>
  <si>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</si>
  <si>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</si>
  <si>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</si>
  <si>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</si>
  <si>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</si>
  <si>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</si>
  <si>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</si>
  <si>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</si>
  <si>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</si>
  <si>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</si>
  <si>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</si>
  <si>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</si>
  <si>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</si>
  <si>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</si>
  <si>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</si>
  <si>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</si>
  <si>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</si>
  <si>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</si>
  <si>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</si>
  <si>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</si>
  <si>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</si>
  <si>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</si>
  <si>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</si>
  <si>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</si>
  <si>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</si>
  <si>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</si>
  <si>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</si>
  <si>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</si>
  <si>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</si>
  <si>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</si>
  <si>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</si>
  <si>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</si>
  <si>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</si>
  <si>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</si>
  <si>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</si>
  <si>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</si>
  <si>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</si>
  <si>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</si>
  <si>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</si>
  <si>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</si>
  <si>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</si>
  <si>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</si>
  <si>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</si>
  <si>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</si>
  <si>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</si>
  <si>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</si>
  <si>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</si>
  <si>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</si>
  <si>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</si>
  <si>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</si>
  <si>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</si>
  <si>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</si>
  <si>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</si>
  <si>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</si>
  <si>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</si>
  <si>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</si>
  <si>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</si>
  <si>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</si>
  <si>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</si>
  <si>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</si>
  <si>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</si>
  <si>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</si>
  <si>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</si>
  <si>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</si>
  <si>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</si>
  <si>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</si>
  <si>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</si>
  <si>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</si>
  <si>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</si>
  <si>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</si>
  <si>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</si>
  <si>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</si>
  <si>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</si>
  <si>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</si>
  <si>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</si>
  <si>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</si>
  <si>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</si>
  <si>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</si>
  <si>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</si>
  <si>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</si>
  <si>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</si>
  <si>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</si>
  <si>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</si>
  <si>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</si>
  <si>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</si>
  <si>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</si>
  <si>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</si>
  <si>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</si>
  <si>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</si>
  <si>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</si>
  <si>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</si>
  <si>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</si>
  <si>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</si>
  <si>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</si>
  <si>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</si>
  <si>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</si>
  <si>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</si>
  <si>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</si>
  <si>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</si>
  <si>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</si>
  <si>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</si>
  <si>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</si>
  <si>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</si>
  <si>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</si>
  <si>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</si>
  <si>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</si>
  <si>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</si>
  <si>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</si>
  <si>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</si>
  <si>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</si>
  <si>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</si>
  <si>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</si>
  <si>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</si>
  <si>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</si>
  <si>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</si>
  <si>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</si>
  <si>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</si>
  <si>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</si>
  <si>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</si>
  <si>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</si>
  <si>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</si>
  <si>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</si>
  <si>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</si>
  <si>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</si>
  <si>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</si>
  <si>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</si>
  <si>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</si>
  <si>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</si>
  <si>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</si>
  <si>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</si>
  <si>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</si>
  <si>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</si>
  <si>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</si>
  <si>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</si>
  <si>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</si>
  <si>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</si>
  <si>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</si>
  <si>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</si>
  <si>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</si>
  <si>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</si>
  <si>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</si>
  <si>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</si>
  <si>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</si>
  <si>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</si>
  <si>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</si>
  <si>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</si>
  <si>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</si>
  <si>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</si>
  <si>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</si>
  <si>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</si>
  <si>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</si>
  <si>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</si>
  <si>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</si>
  <si>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</si>
  <si>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</si>
  <si>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</si>
  <si>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</si>
  <si>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</si>
  <si>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</si>
  <si>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</si>
  <si>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</si>
  <si>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</si>
  <si>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</si>
  <si>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</si>
  <si>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</si>
  <si>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</si>
  <si>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</si>
  <si>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</si>
  <si>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</si>
  <si>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</si>
  <si>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</si>
  <si>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</si>
  <si>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</si>
  <si>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</si>
  <si>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</si>
  <si>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</si>
  <si>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</si>
  <si>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</si>
  <si>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</si>
  <si>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</si>
  <si>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</si>
  <si>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</si>
  <si>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</si>
  <si>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</si>
  <si>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</si>
  <si>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</si>
  <si>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</si>
  <si>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</si>
  <si>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</si>
  <si>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</si>
  <si>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</si>
  <si>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</si>
  <si>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</si>
  <si>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</si>
  <si>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</si>
  <si>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</si>
  <si>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</si>
  <si>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</si>
  <si>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</si>
  <si>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</si>
  <si>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</si>
  <si>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</si>
  <si>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</si>
  <si>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</si>
  <si>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</si>
  <si>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</si>
  <si>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</si>
  <si>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</si>
  <si>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</si>
  <si>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</si>
  <si>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</si>
  <si>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</si>
  <si>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</si>
  <si>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</si>
  <si>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</si>
  <si>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</si>
  <si>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</si>
  <si>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</si>
  <si>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</si>
  <si>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</si>
  <si>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</si>
  <si>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</si>
  <si>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</si>
  <si>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</si>
  <si>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</si>
  <si>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</si>
  <si>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</si>
  <si>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</si>
  <si>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</si>
  <si>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</si>
  <si>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</si>
  <si>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</si>
  <si>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</si>
  <si>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</si>
  <si>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</si>
  <si>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</si>
  <si>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</si>
  <si>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</si>
  <si>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</si>
  <si>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</si>
  <si>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</si>
  <si>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</si>
  <si>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</si>
  <si>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</si>
  <si>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</si>
  <si>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</si>
  <si>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</si>
  <si>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</si>
  <si>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</si>
  <si>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</si>
  <si>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</si>
  <si>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</si>
  <si>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</si>
  <si>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</si>
  <si>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</si>
  <si>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</si>
  <si>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</si>
  <si>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</si>
  <si>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</si>
  <si>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</si>
  <si>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</si>
  <si>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</si>
  <si>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</si>
  <si>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</si>
  <si>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</si>
  <si>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</si>
  <si>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</si>
  <si>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</si>
  <si>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</si>
  <si>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</si>
  <si>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</si>
  <si>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</si>
  <si>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</si>
  <si>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</si>
  <si>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</si>
  <si>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</si>
  <si>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</si>
  <si>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</si>
  <si>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</si>
  <si>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</si>
  <si>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</si>
  <si>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</si>
  <si>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</si>
  <si>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</si>
  <si>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</si>
  <si>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</si>
  <si>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</si>
  <si>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</si>
  <si>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</si>
  <si>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</si>
  <si>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</si>
  <si>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</si>
  <si>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</si>
  <si>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</si>
  <si>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</si>
  <si>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</si>
  <si>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</si>
  <si>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</si>
  <si>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</si>
  <si>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</si>
  <si>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</si>
  <si>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</si>
  <si>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</si>
  <si>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</si>
  <si>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</si>
  <si>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</si>
  <si>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</si>
  <si>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</si>
  <si>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</si>
  <si>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</si>
  <si>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</si>
  <si>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</si>
  <si>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</si>
  <si>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</si>
  <si>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</si>
  <si>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</si>
  <si>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</si>
  <si>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</si>
  <si>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</si>
  <si>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</si>
  <si>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</si>
  <si>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</si>
  <si>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</si>
  <si>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</si>
  <si>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</si>
  <si>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</si>
  <si>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</si>
  <si>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</si>
  <si>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</si>
  <si>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</si>
  <si>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</si>
  <si>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</si>
  <si>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</si>
  <si>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</si>
  <si>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</si>
  <si>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</si>
  <si>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</si>
  <si>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</si>
  <si>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</si>
  <si>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</si>
  <si>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</si>
  <si>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</si>
  <si>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</si>
  <si>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</si>
  <si>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</si>
  <si>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</si>
  <si>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</si>
  <si>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</si>
  <si>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</si>
  <si>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</si>
  <si>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</si>
  <si>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</si>
  <si>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</si>
  <si>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</si>
  <si>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</si>
  <si>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</si>
  <si>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</si>
  <si>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</si>
  <si>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</si>
  <si>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</si>
  <si>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</si>
  <si>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</si>
  <si>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</si>
  <si>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</si>
  <si>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</si>
  <si>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</si>
  <si>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</si>
  <si>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</si>
  <si>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</si>
  <si>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</si>
  <si>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</si>
  <si>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</si>
  <si>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</si>
  <si>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</si>
  <si>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</si>
  <si>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</si>
  <si>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</si>
  <si>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</si>
  <si>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</si>
  <si>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</si>
  <si>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</si>
  <si>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</si>
  <si>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</si>
  <si>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</si>
  <si>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</si>
  <si>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</si>
  <si>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</si>
  <si>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</si>
  <si>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</si>
  <si>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</si>
  <si>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</si>
  <si>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</si>
  <si>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</si>
  <si>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</si>
  <si>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</si>
  <si>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</si>
  <si>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</si>
  <si>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</si>
  <si>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</si>
  <si>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</si>
  <si>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</si>
  <si>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</si>
  <si>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</si>
  <si>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</si>
  <si>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</si>
  <si>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</si>
  <si>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</si>
  <si>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</si>
  <si>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</si>
  <si>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</si>
  <si>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</si>
  <si>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</si>
  <si>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</si>
  <si>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</si>
  <si>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</si>
  <si>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</si>
  <si>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</si>
  <si>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</si>
  <si>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</si>
  <si>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</si>
  <si>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</si>
  <si>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</si>
  <si>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</si>
  <si>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</si>
  <si>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</si>
  <si>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</si>
  <si>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</si>
  <si>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</si>
  <si>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</si>
  <si>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</si>
  <si>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</si>
  <si>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</si>
  <si>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</si>
  <si>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</si>
  <si>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</si>
  <si>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</si>
  <si>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</si>
  <si>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</si>
  <si>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</si>
  <si>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</si>
  <si>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</si>
  <si>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</si>
  <si>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</si>
  <si>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</si>
  <si>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</si>
  <si>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</si>
  <si>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</si>
  <si>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</si>
  <si>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</si>
  <si>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</si>
  <si>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</si>
  <si>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</si>
  <si>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</si>
  <si>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</si>
  <si>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</si>
  <si>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</si>
  <si>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</si>
  <si>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</si>
  <si>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</si>
  <si>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</si>
  <si>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</si>
  <si>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</si>
  <si>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</si>
  <si>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</si>
  <si>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</si>
  <si>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</si>
  <si>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</si>
  <si>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</si>
  <si>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</si>
  <si>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</si>
  <si>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</si>
  <si>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</si>
  <si>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</si>
  <si>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</si>
  <si>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</si>
  <si>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</si>
  <si>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</si>
  <si>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</si>
  <si>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</si>
  <si>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</si>
  <si>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</si>
  <si>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</si>
  <si>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</si>
  <si>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</si>
  <si>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</si>
  <si>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</si>
  <si>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</si>
  <si>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</si>
  <si>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</si>
  <si>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</si>
  <si>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</si>
  <si>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</si>
  <si>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</si>
  <si>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</si>
  <si>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</si>
  <si>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</si>
  <si>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</si>
  <si>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</si>
  <si>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</si>
  <si>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</si>
  <si>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</si>
  <si>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</si>
  <si>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</si>
  <si>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</si>
  <si>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</si>
  <si>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</si>
  <si>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</si>
  <si>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</si>
  <si>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</si>
  <si>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</si>
  <si>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</si>
  <si>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</si>
  <si>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</si>
  <si>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</si>
  <si>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</si>
  <si>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</si>
  <si>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</si>
  <si>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</si>
  <si>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</si>
  <si>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</si>
  <si>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</si>
  <si>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</si>
  <si>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</si>
  <si>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</si>
  <si>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</si>
  <si>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</si>
  <si>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</si>
  <si>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</si>
  <si>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</si>
  <si>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</si>
  <si>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</si>
  <si>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</si>
  <si>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</si>
  <si>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</si>
  <si>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</si>
  <si>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</si>
  <si>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</si>
  <si>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</si>
  <si>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</si>
  <si>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</si>
  <si>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</si>
  <si>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</si>
  <si>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</si>
  <si>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</si>
  <si>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</si>
  <si>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</si>
  <si>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</si>
  <si>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</si>
  <si>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</si>
  <si>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</si>
  <si>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</si>
  <si>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</si>
  <si>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</si>
  <si>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</si>
  <si>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</si>
  <si>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</si>
  <si>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</si>
  <si>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</si>
  <si>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</si>
  <si>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</si>
  <si>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</si>
  <si>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</si>
  <si>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</si>
  <si>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</si>
  <si>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</si>
  <si>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</si>
  <si>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</si>
  <si>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</si>
  <si>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</si>
  <si>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</si>
  <si>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</si>
  <si>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</si>
  <si>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</si>
  <si>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</si>
  <si>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</si>
  <si>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</si>
  <si>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</si>
  <si>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</si>
  <si>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</si>
  <si>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</si>
  <si>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</si>
  <si>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</si>
  <si>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</si>
  <si>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</si>
  <si>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</si>
  <si>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</si>
  <si>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</si>
  <si>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</si>
  <si>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</si>
  <si>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</si>
  <si>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</si>
  <si>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</si>
  <si>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</si>
  <si>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</si>
  <si>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</si>
  <si>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</si>
  <si>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</si>
  <si>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</si>
  <si>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</si>
  <si>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</si>
  <si>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</si>
  <si>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</si>
  <si>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</si>
  <si>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</si>
  <si>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</si>
  <si>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</si>
  <si>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</si>
  <si>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</si>
  <si>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</si>
  <si>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</si>
  <si>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</si>
  <si>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</si>
  <si>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</si>
  <si>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</si>
  <si>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</si>
  <si>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</si>
  <si>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</si>
  <si>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</si>
  <si>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</si>
  <si>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</si>
  <si>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</si>
  <si>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</si>
  <si>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</si>
  <si>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</si>
  <si>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</si>
  <si>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</si>
  <si>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</si>
  <si>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</si>
  <si>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</si>
  <si>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</si>
  <si>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</si>
  <si>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</si>
  <si>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</si>
  <si>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</si>
  <si>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</si>
  <si>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</si>
  <si>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</si>
  <si>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</si>
  <si>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</si>
  <si>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</si>
  <si>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</si>
  <si>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</si>
  <si>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</si>
  <si>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</si>
  <si>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</si>
  <si>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</si>
  <si>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</si>
  <si>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</si>
  <si>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</si>
  <si>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</si>
  <si>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</si>
  <si>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</si>
  <si>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</si>
  <si>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</si>
  <si>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</si>
  <si>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</si>
  <si>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</si>
  <si>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</si>
  <si>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</si>
  <si>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</si>
  <si>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</si>
  <si>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</si>
  <si>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</si>
  <si>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</si>
  <si>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</si>
  <si>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</si>
  <si>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</si>
  <si>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</si>
  <si>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</si>
  <si>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</si>
  <si>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</si>
  <si>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</si>
  <si>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</si>
  <si>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</si>
  <si>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</si>
  <si>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</si>
  <si>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</si>
  <si>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</si>
  <si>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</si>
  <si>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</si>
  <si>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</si>
  <si>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</si>
  <si>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</si>
  <si>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</si>
  <si>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</si>
  <si>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</si>
  <si>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</si>
  <si>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</si>
  <si>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</si>
  <si>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</si>
  <si>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</si>
  <si>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</si>
  <si>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</si>
  <si>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</si>
  <si>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</si>
  <si>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</si>
  <si>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</si>
  <si>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</si>
  <si>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</si>
  <si>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</si>
  <si>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</si>
  <si>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</si>
  <si>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</si>
  <si>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</si>
  <si>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</si>
  <si>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</si>
  <si>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</si>
  <si>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</si>
  <si>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</si>
  <si>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</si>
  <si>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</si>
  <si>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</si>
  <si>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</si>
  <si>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</si>
  <si>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</si>
  <si>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</si>
  <si>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</si>
  <si>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</si>
  <si>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</si>
  <si>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</si>
  <si>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</si>
  <si>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</si>
  <si>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</si>
  <si>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</si>
  <si>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</si>
  <si>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</si>
  <si>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</si>
  <si>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</si>
  <si>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</si>
  <si>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</si>
  <si>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</si>
  <si>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</si>
  <si>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</si>
  <si>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</si>
  <si>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</si>
  <si>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</si>
  <si>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</si>
  <si>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</si>
  <si>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</si>
  <si>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</si>
  <si>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</si>
  <si>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</si>
  <si>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</si>
  <si>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</si>
  <si>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</si>
  <si>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</si>
  <si>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</si>
  <si>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</si>
  <si>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</si>
  <si>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</si>
  <si>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</si>
  <si>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</si>
  <si>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</si>
  <si>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</si>
  <si>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</si>
  <si>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</si>
  <si>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</si>
  <si>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</si>
  <si>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</si>
  <si>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</si>
  <si>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</si>
  <si>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</si>
  <si>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</si>
  <si>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</si>
  <si>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</si>
  <si>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</si>
  <si>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</si>
  <si>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</si>
  <si>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</si>
  <si>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</si>
  <si>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</si>
  <si>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</si>
  <si>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</si>
  <si>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</si>
  <si>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</si>
  <si>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</si>
  <si>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</si>
  <si>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</si>
  <si>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</si>
  <si>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</si>
  <si>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</si>
  <si>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</si>
  <si>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</si>
  <si>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</si>
  <si>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</si>
  <si>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</si>
  <si>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</si>
  <si>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</si>
  <si>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</si>
  <si>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</si>
  <si>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</si>
  <si>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</si>
  <si>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</si>
  <si>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</si>
  <si>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</si>
  <si>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</si>
  <si>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</si>
  <si>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</si>
  <si>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</si>
  <si>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</si>
  <si>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</si>
  <si>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</si>
  <si>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</si>
  <si>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</si>
  <si>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</si>
  <si>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</si>
  <si>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</si>
  <si>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</si>
  <si>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</si>
  <si>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</si>
  <si>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</si>
  <si>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</si>
  <si>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</si>
  <si>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</si>
  <si>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</si>
  <si>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</si>
  <si>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</si>
  <si>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</si>
  <si>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</si>
  <si>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</si>
  <si>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</si>
  <si>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</si>
  <si>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</si>
  <si>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</si>
  <si>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</si>
  <si>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</si>
  <si>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</si>
  <si>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</si>
  <si>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</si>
  <si>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</si>
  <si>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</si>
  <si>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</si>
  <si>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</si>
  <si>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</si>
  <si>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</si>
  <si>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</si>
  <si>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</si>
  <si>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</si>
  <si>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</si>
  <si>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</si>
  <si>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</si>
  <si>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</si>
  <si>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</si>
  <si>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</si>
  <si>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</si>
  <si>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</si>
  <si>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</si>
  <si>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</si>
  <si>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</si>
  <si>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</si>
  <si>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</si>
  <si>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</si>
  <si>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</si>
  <si>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</si>
  <si>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</si>
  <si>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</si>
  <si>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</si>
  <si>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</si>
  <si>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</si>
  <si>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</si>
  <si>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</si>
  <si>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</si>
  <si>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</si>
  <si>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</si>
  <si>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</si>
  <si>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</si>
  <si>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</si>
  <si>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</si>
  <si>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</si>
  <si>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</si>
  <si>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</si>
  <si>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</si>
  <si>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</si>
  <si>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</si>
  <si>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</si>
  <si>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</si>
  <si>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</si>
  <si>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</si>
  <si>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</si>
  <si>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</si>
  <si>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</si>
  <si>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</si>
  <si>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</si>
  <si>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</si>
  <si>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</si>
  <si>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</si>
  <si>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</si>
  <si>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</si>
  <si>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</si>
  <si>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</si>
  <si>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</si>
  <si>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</si>
  <si>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</si>
  <si>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</si>
  <si>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</si>
  <si>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</si>
  <si>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</si>
  <si>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</si>
  <si>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</si>
  <si>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</si>
  <si>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</si>
  <si>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</si>
  <si>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</si>
  <si>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</si>
  <si>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</si>
  <si>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</si>
  <si>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</si>
  <si>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</si>
  <si>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</si>
  <si>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</si>
  <si>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</si>
  <si>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</si>
  <si>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</si>
  <si>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</si>
  <si>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</si>
  <si>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</si>
  <si>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</si>
  <si>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</si>
  <si>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</si>
  <si>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</si>
  <si>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</si>
  <si>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</si>
  <si>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</si>
  <si>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</si>
  <si>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</si>
  <si>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</si>
  <si>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</si>
  <si>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</si>
  <si>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</si>
  <si>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</si>
  <si>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</si>
  <si>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</si>
  <si>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</si>
  <si>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</si>
  <si>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</si>
  <si>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</si>
  <si>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</si>
  <si>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</si>
  <si>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</si>
  <si>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</si>
  <si>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</si>
  <si>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</si>
  <si>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</si>
  <si>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</si>
  <si>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</si>
  <si>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</si>
  <si>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</si>
  <si>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</si>
  <si>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</si>
  <si>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</si>
  <si>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</si>
  <si>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</si>
  <si>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</si>
  <si>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</si>
  <si>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</si>
  <si>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</si>
  <si>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</si>
  <si>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</si>
  <si>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</si>
  <si>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</si>
  <si>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</si>
  <si>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</si>
  <si>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</si>
  <si>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</si>
  <si>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</si>
  <si>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</si>
  <si>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</si>
  <si>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</si>
  <si>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</si>
  <si>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</si>
  <si>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</si>
  <si>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</si>
  <si>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</si>
  <si>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</si>
  <si>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</si>
  <si>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</si>
  <si>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</si>
  <si>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</si>
  <si>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</si>
  <si>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</si>
  <si>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</si>
  <si>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</si>
  <si>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</si>
  <si>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</si>
  <si>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</si>
  <si>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</si>
  <si>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</si>
  <si>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</si>
  <si>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</si>
  <si>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</si>
  <si>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</si>
  <si>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</si>
  <si>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</si>
  <si>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</si>
  <si>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</si>
  <si>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</si>
  <si>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</si>
  <si>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</si>
  <si>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</si>
  <si>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</si>
  <si>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</si>
  <si>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</si>
  <si>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</si>
  <si>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</si>
  <si>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</si>
  <si>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</si>
  <si>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</si>
  <si>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</si>
  <si>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</si>
  <si>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</si>
  <si>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</si>
  <si>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</si>
  <si>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</si>
  <si>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</si>
  <si>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</si>
  <si>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</si>
  <si>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</si>
  <si>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</si>
  <si>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</si>
  <si>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</si>
  <si>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</si>
  <si>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</si>
  <si>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</si>
  <si>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</si>
  <si>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</si>
  <si>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</si>
  <si>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</si>
  <si>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</si>
  <si>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</si>
  <si>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</si>
  <si>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</si>
  <si>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</si>
  <si>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</si>
  <si>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</si>
  <si>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</si>
  <si>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</si>
  <si>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</si>
  <si>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</si>
  <si>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</si>
  <si>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</si>
  <si>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</si>
  <si>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</si>
  <si>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</si>
  <si>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</si>
  <si>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</si>
  <si>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</si>
  <si>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</si>
  <si>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</si>
  <si>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</si>
  <si>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</si>
  <si>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</si>
  <si>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</si>
  <si>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</si>
  <si>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</si>
  <si>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</si>
  <si>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</si>
  <si>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</si>
  <si>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</si>
  <si>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</si>
  <si>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</si>
  <si>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</si>
  <si>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</si>
  <si>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</si>
  <si>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</si>
  <si>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</si>
  <si>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</si>
  <si>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</si>
  <si>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</si>
  <si>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</si>
  <si>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</si>
  <si>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</si>
  <si>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</si>
  <si>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</si>
  <si>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</si>
  <si>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</si>
  <si>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</si>
  <si>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</si>
  <si>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</si>
  <si>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</si>
  <si>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</si>
  <si>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</si>
  <si>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</si>
  <si>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</si>
  <si>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</si>
  <si>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</si>
  <si>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</si>
  <si>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</si>
  <si>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</si>
  <si>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</si>
  <si>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</si>
  <si>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</si>
  <si>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</si>
  <si>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</si>
  <si>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</si>
  <si>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</si>
  <si>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</si>
  <si>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</si>
  <si>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</si>
  <si>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</si>
  <si>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</si>
  <si>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</si>
  <si>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</si>
  <si>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</si>
  <si>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</si>
  <si>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</si>
  <si>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</si>
  <si>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</si>
  <si>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</si>
  <si>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</si>
  <si>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</si>
  <si>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</si>
  <si>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</si>
  <si>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</si>
  <si>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</si>
  <si>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</si>
  <si>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</si>
  <si>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</si>
  <si>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</si>
  <si>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</si>
  <si>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</si>
  <si>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</si>
  <si>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</si>
  <si>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</si>
  <si>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</si>
  <si>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</si>
  <si>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</si>
  <si>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</si>
  <si>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</si>
  <si>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</si>
  <si>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</si>
  <si>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</si>
  <si>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</si>
  <si>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</si>
  <si>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</si>
  <si>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</si>
  <si>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</si>
  <si>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</si>
  <si>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</si>
  <si>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</si>
  <si>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</si>
  <si>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</si>
  <si>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</si>
  <si>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</si>
  <si>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</si>
  <si>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</si>
  <si>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</si>
  <si>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</si>
  <si>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</si>
  <si>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</si>
  <si>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</si>
  <si>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</si>
  <si>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</si>
  <si>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</si>
  <si>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</si>
  <si>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</si>
  <si>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</si>
  <si>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</si>
  <si>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</si>
  <si>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</si>
  <si>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</si>
  <si>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</si>
  <si>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</si>
  <si>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</si>
  <si>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</si>
  <si>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</si>
  <si>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</si>
  <si>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</si>
  <si>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</si>
  <si>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</si>
  <si>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</si>
  <si>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</si>
  <si>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</si>
  <si>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</si>
  <si>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</si>
  <si>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</si>
  <si>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</si>
  <si>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</si>
  <si>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</si>
  <si>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</si>
  <si>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</si>
  <si>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</si>
  <si>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</si>
  <si>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</si>
  <si>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</si>
  <si>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</si>
  <si>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</si>
  <si>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</si>
  <si>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</si>
  <si>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</si>
  <si>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</si>
  <si>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</si>
  <si>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</si>
  <si>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</si>
  <si>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</si>
  <si>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</si>
  <si>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</si>
  <si>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</si>
  <si>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</si>
  <si>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</si>
  <si>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</si>
  <si>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</si>
  <si>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</si>
  <si>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</si>
  <si>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</si>
  <si>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</si>
  <si>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</si>
  <si>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</si>
  <si>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</si>
  <si>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</si>
  <si>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</si>
  <si>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</si>
  <si>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</si>
  <si>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</si>
  <si>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</si>
  <si>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</si>
  <si>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</si>
  <si>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</si>
  <si>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</si>
  <si>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</si>
  <si>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</si>
  <si>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</si>
  <si>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</si>
  <si>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</si>
  <si>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</si>
  <si>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</si>
  <si>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</si>
  <si>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</si>
  <si>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</si>
  <si>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</si>
  <si>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</si>
  <si>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</si>
  <si>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</si>
  <si>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</si>
  <si>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</si>
  <si>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</si>
  <si>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</si>
  <si>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</si>
  <si>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</si>
  <si>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</si>
  <si>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</si>
  <si>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</si>
  <si>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</si>
  <si>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</si>
  <si>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</si>
  <si>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</si>
  <si>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</si>
  <si>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</si>
  <si>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</si>
  <si>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</si>
  <si>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</si>
  <si>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</si>
  <si>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</si>
  <si>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</si>
  <si>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</si>
  <si>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</si>
  <si>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</si>
  <si>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</si>
  <si>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</si>
  <si>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</si>
  <si>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</si>
  <si>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</si>
  <si>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</si>
  <si>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</si>
  <si>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</si>
  <si>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</si>
  <si>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</si>
  <si>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</si>
  <si>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</si>
  <si>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</si>
  <si>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</si>
  <si>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</si>
  <si>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</si>
  <si>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</si>
  <si>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</si>
  <si>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</si>
  <si>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</si>
  <si>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</si>
  <si>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</si>
  <si>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</si>
  <si>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</si>
  <si>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</si>
  <si>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</si>
  <si>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</si>
  <si>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</si>
  <si>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</si>
  <si>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</si>
  <si>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</si>
  <si>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</si>
  <si>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</si>
  <si>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</si>
  <si>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</si>
  <si>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</si>
  <si>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</si>
  <si>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</si>
  <si>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</si>
  <si>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</si>
  <si>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</si>
  <si>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</si>
  <si>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</si>
  <si>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</si>
  <si>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</si>
  <si>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</si>
  <si>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</si>
  <si>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</si>
  <si>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</si>
  <si>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</si>
  <si>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</si>
  <si>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</si>
  <si>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</si>
  <si>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</si>
  <si>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</si>
  <si>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</si>
  <si>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</si>
  <si>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</si>
  <si>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</si>
  <si>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</si>
  <si>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</si>
  <si>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</si>
  <si>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</si>
  <si>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</si>
  <si>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</si>
  <si>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</si>
  <si>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</si>
  <si>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</si>
  <si>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</si>
  <si>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</si>
  <si>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</si>
  <si>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</si>
  <si>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</si>
  <si>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</si>
  <si>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</si>
  <si>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</si>
  <si>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</si>
  <si>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</si>
  <si>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</si>
  <si>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</si>
  <si>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</si>
  <si>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</si>
  <si>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</si>
  <si>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</si>
  <si>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</si>
  <si>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</si>
  <si>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</si>
  <si>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</si>
  <si>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</si>
  <si>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</si>
  <si>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</si>
  <si>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</si>
  <si>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</si>
  <si>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</si>
  <si>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</si>
  <si>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</si>
  <si>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</si>
  <si>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</si>
  <si>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</si>
  <si>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</si>
  <si>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</si>
  <si>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</si>
  <si>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</si>
  <si>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</si>
  <si>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</si>
  <si>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</si>
  <si>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</si>
  <si>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</si>
  <si>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</si>
  <si>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</si>
  <si>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</si>
  <si>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</si>
  <si>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</si>
  <si>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</si>
  <si>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</si>
  <si>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</si>
  <si>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</si>
  <si>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</si>
  <si>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</si>
  <si>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</si>
  <si>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</si>
  <si>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</si>
  <si>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</si>
  <si>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</si>
  <si>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</si>
  <si>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</si>
  <si>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</si>
  <si>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</si>
  <si>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</si>
  <si>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</si>
  <si>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</si>
  <si>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</si>
  <si>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</si>
  <si>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</si>
  <si>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</si>
  <si>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</si>
  <si>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</si>
  <si>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</si>
  <si>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</si>
  <si>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</si>
  <si>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</si>
  <si>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</si>
  <si>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</si>
  <si>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</si>
  <si>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</si>
  <si>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</si>
  <si>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</si>
  <si>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</si>
  <si>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</si>
  <si>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</si>
  <si>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</si>
  <si>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</si>
  <si>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</si>
  <si>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</si>
  <si>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</si>
  <si>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</si>
  <si>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</si>
  <si>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</si>
  <si>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</si>
  <si>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</si>
  <si>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</si>
  <si>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</si>
  <si>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</si>
  <si>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</si>
  <si>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</si>
  <si>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</si>
  <si>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</si>
  <si>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</si>
  <si>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</si>
  <si>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</si>
  <si>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</si>
  <si>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</si>
  <si>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</si>
  <si>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</si>
  <si>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</si>
  <si>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</si>
  <si>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</si>
  <si>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</si>
  <si>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</si>
  <si>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</si>
  <si>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</si>
  <si>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</si>
  <si>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</si>
  <si>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</si>
  <si>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</si>
  <si>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</si>
  <si>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</si>
  <si>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</si>
  <si>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</si>
  <si>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</si>
  <si>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</si>
  <si>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</si>
  <si>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</si>
  <si>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</si>
  <si>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</si>
  <si>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</si>
  <si>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</si>
  <si>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</si>
  <si>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</si>
  <si>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</si>
  <si>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</si>
  <si>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</si>
  <si>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</si>
  <si>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</si>
  <si>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</si>
  <si>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</si>
  <si>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</si>
  <si>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</si>
  <si>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</si>
  <si>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</si>
  <si>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</si>
  <si>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</si>
  <si>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</si>
  <si>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</si>
  <si>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</si>
  <si>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</si>
  <si>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</si>
  <si>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</si>
  <si>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</si>
  <si>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</si>
  <si>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</si>
  <si>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</si>
  <si>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</si>
  <si>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</si>
  <si>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</si>
  <si>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</si>
  <si>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</si>
  <si>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</si>
  <si>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</si>
  <si>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</si>
  <si>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</si>
  <si>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</si>
  <si>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</si>
  <si>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</si>
  <si>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</si>
  <si>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</si>
  <si>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</si>
  <si>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</si>
  <si>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</si>
  <si>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</si>
  <si>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</si>
  <si>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</si>
  <si>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</si>
  <si>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</si>
  <si>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</si>
  <si>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</si>
  <si>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</si>
  <si>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</si>
  <si>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</si>
  <si>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</si>
  <si>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</si>
  <si>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</si>
  <si>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</si>
  <si>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</si>
  <si>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</si>
  <si>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</si>
  <si>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</si>
  <si>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</si>
  <si>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</si>
  <si>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</si>
  <si>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</si>
  <si>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</si>
  <si>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</si>
  <si>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</si>
  <si>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</si>
  <si>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</si>
  <si>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</si>
  <si>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</si>
  <si>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</si>
  <si>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</si>
  <si>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</si>
  <si>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</si>
  <si>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</si>
  <si>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</si>
  <si>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</si>
  <si>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</si>
  <si>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</si>
  <si>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</si>
  <si>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</si>
  <si>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</si>
  <si>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</si>
  <si>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</si>
  <si>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</si>
  <si>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</si>
  <si>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</si>
  <si>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</si>
  <si>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</si>
  <si>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</si>
  <si>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</si>
  <si>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</si>
  <si>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</si>
  <si>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</si>
  <si>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</si>
  <si>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</si>
  <si>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</si>
  <si>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</si>
  <si>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</si>
  <si>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</si>
  <si>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</si>
  <si>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</si>
  <si>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</si>
  <si>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</si>
  <si>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</si>
  <si>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</si>
  <si>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</si>
  <si>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</si>
  <si>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</si>
  <si>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</si>
  <si>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</si>
  <si>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</si>
  <si>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</si>
  <si>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</si>
  <si>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</si>
  <si>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</si>
  <si>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</si>
  <si>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</si>
  <si>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</si>
  <si>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</si>
  <si>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</si>
  <si>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</si>
  <si>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</si>
  <si>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</si>
  <si>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</si>
  <si>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</si>
  <si>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</si>
  <si>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</si>
  <si>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</si>
  <si>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</si>
  <si>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</si>
  <si>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</si>
  <si>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</si>
  <si>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</si>
  <si>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</si>
  <si>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</si>
  <si>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</si>
  <si>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</si>
  <si>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</si>
  <si>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</si>
  <si>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</si>
  <si>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</si>
  <si>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</si>
  <si>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</si>
  <si>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</si>
  <si>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</si>
  <si>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</si>
  <si>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</si>
  <si>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</si>
  <si>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</si>
  <si>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</si>
  <si>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</si>
  <si>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</si>
  <si>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</si>
  <si>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</si>
  <si>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</si>
  <si>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</si>
  <si>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</si>
  <si>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</si>
  <si>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</si>
  <si>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</si>
  <si>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</si>
  <si>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</si>
  <si>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</si>
  <si>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</si>
  <si>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</si>
  <si>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</si>
  <si>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</si>
  <si>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</si>
  <si>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</si>
  <si>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</si>
  <si>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</si>
  <si>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</si>
  <si>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</si>
  <si>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</si>
  <si>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</si>
  <si>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</si>
  <si>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</si>
  <si>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</si>
  <si>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</si>
  <si>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</si>
  <si>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</si>
  <si>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</si>
  <si>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</si>
  <si>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</si>
  <si>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</si>
  <si>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</si>
  <si>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</si>
  <si>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</si>
  <si>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</si>
  <si>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</si>
  <si>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</si>
  <si>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</si>
  <si>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</si>
  <si>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</si>
  <si>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</si>
  <si>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</si>
  <si>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</si>
  <si>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</si>
  <si>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</si>
  <si>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</si>
  <si>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</si>
  <si>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</si>
  <si>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</si>
  <si>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</si>
  <si>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</si>
  <si>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</si>
  <si>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</si>
  <si>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</si>
  <si>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</si>
  <si>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</si>
  <si>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</si>
  <si>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</si>
  <si>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</si>
  <si>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</si>
  <si>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</si>
  <si>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</si>
  <si>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</si>
  <si>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</si>
  <si>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</si>
  <si>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</si>
  <si>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</si>
  <si>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</si>
  <si>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</si>
  <si>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</si>
  <si>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</si>
  <si>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</si>
  <si>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</si>
  <si>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</si>
  <si>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</si>
  <si>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</si>
  <si>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</si>
  <si>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</si>
  <si>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</si>
  <si>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</si>
  <si>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</si>
  <si>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</si>
  <si>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</si>
  <si>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</si>
  <si>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</si>
  <si>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</si>
  <si>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</si>
  <si>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</si>
  <si>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</si>
  <si>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</si>
  <si>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</si>
  <si>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</si>
  <si>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</si>
  <si>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</si>
  <si>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</si>
  <si>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</si>
  <si>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</si>
  <si>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</si>
  <si>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</si>
  <si>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</si>
  <si>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</si>
  <si>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</si>
  <si>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</si>
  <si>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</si>
  <si>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</si>
  <si>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</si>
  <si>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</si>
  <si>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</si>
  <si>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</si>
  <si>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</si>
  <si>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</si>
  <si>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</si>
  <si>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</si>
  <si>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</si>
  <si>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</si>
  <si>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</si>
  <si>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</si>
  <si>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</si>
  <si>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</si>
  <si>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</si>
  <si>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</si>
  <si>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</si>
  <si>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</si>
  <si>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</si>
  <si>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</si>
  <si>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</si>
  <si>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</si>
  <si>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</si>
  <si>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</si>
  <si>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</si>
  <si>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</si>
  <si>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</si>
  <si>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</si>
  <si>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</si>
  <si>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</si>
  <si>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</si>
  <si>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</si>
  <si>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</si>
  <si>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</si>
  <si>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</si>
  <si>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</si>
  <si>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</si>
  <si>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</si>
  <si>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</si>
  <si>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</si>
  <si>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</si>
  <si>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</si>
  <si>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</si>
  <si>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</si>
  <si>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</si>
  <si>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</si>
  <si>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</si>
  <si>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</si>
  <si>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</si>
  <si>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</si>
  <si>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</si>
  <si>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</si>
  <si>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</si>
  <si>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</si>
  <si>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</si>
  <si>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</si>
  <si>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</si>
  <si>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</si>
  <si>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</si>
  <si>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</si>
  <si>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</si>
  <si>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</si>
  <si>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</si>
  <si>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</si>
  <si>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</si>
  <si>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</si>
  <si>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</si>
  <si>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</si>
  <si>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</si>
  <si>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</si>
  <si>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</si>
  <si>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</si>
  <si>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</si>
  <si>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</si>
  <si>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</si>
  <si>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</si>
  <si>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</si>
  <si>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</si>
  <si>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</si>
  <si>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</si>
  <si>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</si>
  <si>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</si>
  <si>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</si>
  <si>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</si>
  <si>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</si>
  <si>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</si>
  <si>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</si>
  <si>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</si>
  <si>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</si>
  <si>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</si>
  <si>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</si>
  <si>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</si>
  <si>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</si>
  <si>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</si>
  <si>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</si>
  <si>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</si>
  <si>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</si>
  <si>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</si>
  <si>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</si>
  <si>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</si>
  <si>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</si>
  <si>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</si>
  <si>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</si>
  <si>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</si>
  <si>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</si>
  <si>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</si>
  <si>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</si>
  <si>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</si>
  <si>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</si>
  <si>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</si>
  <si>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</si>
  <si>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</si>
  <si>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</si>
  <si>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</si>
  <si>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</si>
  <si>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</si>
  <si>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</si>
  <si>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</si>
  <si>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</si>
  <si>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</si>
  <si>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</si>
  <si>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</si>
  <si>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</si>
  <si>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</si>
  <si>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</si>
  <si>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</si>
  <si>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</si>
  <si>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</si>
  <si>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</si>
  <si>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</si>
  <si>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</si>
  <si>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</si>
  <si>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</si>
  <si>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</si>
  <si>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</si>
  <si>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</si>
  <si>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</si>
  <si>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</si>
  <si>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</si>
  <si>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</si>
  <si>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</si>
  <si>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</si>
  <si>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</si>
  <si>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</si>
  <si>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</si>
  <si>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</si>
  <si>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</si>
  <si>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</si>
  <si>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</si>
  <si>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</si>
  <si>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</si>
  <si>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</si>
  <si>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</si>
  <si>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</si>
  <si>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</si>
  <si>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</si>
  <si>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</si>
  <si>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</si>
  <si>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</si>
  <si>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</si>
  <si>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</si>
  <si>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</si>
  <si>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</si>
  <si>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</si>
  <si>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</si>
  <si>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</si>
  <si>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</si>
  <si>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</si>
  <si>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</si>
  <si>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</si>
  <si>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</si>
  <si>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</si>
  <si>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</si>
  <si>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</si>
  <si>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</si>
  <si>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</si>
  <si>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</si>
  <si>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</si>
  <si>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</si>
  <si>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</si>
  <si>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</si>
  <si>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</si>
  <si>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</si>
  <si>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</si>
  <si>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</si>
  <si>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</si>
  <si>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</si>
  <si>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</si>
  <si>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</si>
  <si>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</si>
  <si>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</si>
  <si>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</si>
  <si>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</si>
  <si>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</si>
  <si>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</si>
  <si>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</si>
  <si>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</si>
  <si>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</si>
  <si>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</si>
  <si>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</si>
  <si>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</si>
  <si>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</si>
  <si>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</si>
  <si>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</si>
  <si>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</si>
  <si>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</si>
  <si>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</si>
  <si>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</si>
  <si>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</si>
  <si>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</si>
  <si>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</si>
  <si>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</si>
  <si>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</si>
  <si>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</si>
  <si>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</si>
  <si>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</si>
  <si>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</si>
  <si>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</si>
  <si>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</si>
  <si>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</si>
  <si>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</si>
  <si>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</si>
  <si>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</si>
  <si>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</si>
  <si>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</si>
  <si>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</si>
  <si>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</si>
  <si>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</si>
  <si>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</si>
  <si>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</si>
  <si>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</si>
  <si>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</si>
  <si>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</si>
  <si>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</si>
  <si>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</si>
  <si>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</si>
  <si>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</si>
  <si>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</si>
  <si>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</si>
  <si>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</si>
  <si>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</si>
  <si>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</si>
  <si>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</si>
  <si>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</si>
  <si>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</si>
  <si>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</si>
  <si>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</si>
  <si>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</si>
  <si>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</si>
  <si>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</si>
  <si>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</si>
  <si>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</si>
  <si>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</si>
  <si>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</si>
  <si>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</si>
  <si>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</si>
  <si>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</si>
  <si>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</si>
  <si>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</si>
  <si>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</si>
  <si>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</si>
  <si>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</si>
  <si>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</si>
  <si>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</si>
  <si>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</si>
  <si>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</si>
  <si>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</si>
  <si>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</si>
  <si>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</si>
  <si>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</si>
  <si>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</si>
  <si>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</si>
  <si>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</si>
  <si>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</si>
  <si>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</si>
  <si>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</si>
  <si>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</si>
  <si>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</si>
  <si>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</si>
  <si>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</si>
  <si>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</si>
  <si>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</si>
  <si>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</si>
  <si>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</si>
  <si>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</si>
  <si>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</si>
  <si>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</si>
  <si>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</si>
  <si>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</si>
  <si>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</si>
  <si>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</si>
  <si>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</si>
  <si>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</si>
  <si>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</si>
  <si>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</si>
  <si>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</si>
  <si>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</si>
  <si>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</si>
  <si>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</si>
  <si>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</si>
  <si>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</si>
  <si>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</si>
  <si>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</si>
  <si>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</si>
  <si>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</si>
  <si>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</si>
  <si>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</si>
  <si>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</si>
  <si>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</si>
  <si>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</si>
  <si>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</si>
  <si>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</si>
  <si>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</si>
  <si>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</si>
  <si>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</si>
  <si>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</si>
  <si>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</si>
  <si>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</si>
  <si>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</si>
  <si>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</si>
  <si>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</si>
  <si>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</si>
  <si>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</si>
  <si>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</si>
  <si>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</si>
  <si>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</si>
  <si>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</si>
  <si>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</si>
  <si>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</si>
  <si>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</si>
  <si>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</si>
  <si>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</si>
  <si>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</si>
  <si>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</si>
  <si>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</si>
  <si>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</si>
  <si>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</si>
  <si>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</si>
  <si>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</si>
  <si>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</si>
  <si>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</si>
  <si>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</si>
  <si>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</si>
  <si>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</si>
  <si>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</si>
  <si>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</si>
  <si>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</si>
  <si>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</si>
  <si>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</si>
  <si>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</si>
  <si>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</si>
  <si>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</si>
  <si>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</si>
  <si>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</si>
  <si>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</si>
  <si>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</si>
  <si>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</si>
  <si>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</si>
  <si>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</si>
  <si>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</si>
  <si>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</si>
  <si>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</si>
  <si>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</si>
  <si>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</si>
  <si>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</si>
  <si>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</si>
  <si>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</si>
  <si>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</si>
  <si>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</si>
  <si>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</si>
  <si>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</si>
  <si>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</si>
  <si>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</si>
  <si>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</si>
  <si>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</si>
  <si>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</si>
  <si>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</si>
  <si>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</si>
  <si>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</si>
  <si>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</si>
  <si>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</si>
  <si>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</si>
  <si>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</si>
  <si>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</si>
  <si>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</si>
  <si>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</si>
  <si>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</si>
  <si>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</si>
  <si>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</si>
  <si>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</si>
  <si>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</si>
  <si>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</si>
  <si>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</si>
  <si>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</si>
  <si>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</si>
  <si>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</si>
  <si>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</si>
  <si>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</si>
  <si>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</si>
  <si>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</si>
  <si>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</si>
  <si>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</si>
  <si>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</si>
  <si>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</si>
  <si>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</si>
  <si>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</si>
  <si>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</si>
  <si>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</si>
  <si>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</si>
  <si>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</si>
  <si>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</si>
  <si>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</si>
  <si>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</si>
  <si>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</si>
  <si>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</si>
  <si>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</si>
  <si>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</si>
  <si>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</si>
  <si>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</si>
  <si>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</si>
  <si>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</si>
  <si>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</si>
  <si>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</si>
  <si>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</si>
  <si>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</si>
  <si>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</si>
  <si>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</si>
  <si>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</si>
  <si>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</si>
  <si>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</si>
  <si>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</si>
  <si>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</si>
  <si>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</si>
  <si>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</si>
  <si>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</si>
  <si>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</si>
  <si>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</si>
  <si>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</si>
  <si>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</si>
  <si>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</si>
  <si>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</si>
  <si>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</si>
  <si>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</si>
  <si>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</si>
  <si>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</si>
  <si>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</si>
  <si>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</si>
  <si>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</si>
  <si>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</si>
  <si>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</si>
  <si>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</si>
  <si>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</si>
  <si>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</si>
  <si>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</si>
  <si>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</si>
  <si>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</si>
  <si>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</si>
  <si>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</si>
  <si>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</si>
  <si>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</si>
  <si>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</si>
  <si>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</si>
  <si>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</si>
  <si>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</si>
  <si>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</si>
  <si>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</si>
  <si>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</si>
  <si>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</si>
  <si>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</si>
  <si>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</si>
  <si>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</si>
  <si>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</si>
  <si>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</si>
  <si>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</si>
  <si>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</si>
  <si>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</si>
  <si>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</si>
  <si>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</si>
  <si>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</si>
  <si>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</si>
  <si>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</si>
  <si>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</si>
  <si>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</si>
  <si>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</si>
  <si>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</si>
  <si>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</si>
  <si>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</si>
  <si>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</si>
  <si>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</si>
  <si>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</si>
  <si>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</si>
  <si>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</si>
  <si>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</si>
  <si>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</si>
  <si>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</si>
  <si>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</si>
  <si>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</si>
  <si>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</si>
  <si>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</si>
  <si>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</si>
  <si>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</si>
  <si>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</si>
  <si>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</si>
  <si>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</si>
  <si>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</si>
  <si>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</si>
  <si>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</si>
  <si>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</si>
  <si>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</si>
  <si>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</si>
  <si>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</si>
  <si>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</si>
  <si>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</si>
  <si>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</si>
  <si>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</si>
  <si>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</si>
  <si>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</si>
  <si>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</si>
  <si>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</si>
  <si>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</si>
  <si>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</si>
  <si>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</si>
  <si>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</si>
  <si>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</si>
  <si>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</si>
  <si>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</si>
  <si>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</si>
  <si>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</si>
  <si>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</si>
  <si>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</si>
  <si>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</si>
  <si>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</si>
  <si>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</si>
  <si>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</si>
  <si>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</si>
  <si>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</si>
  <si>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</si>
  <si>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</si>
  <si>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</si>
  <si>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</si>
  <si>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</si>
  <si>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</si>
  <si>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</si>
  <si>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</si>
  <si>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</si>
  <si>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</si>
  <si>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</si>
  <si>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</si>
  <si>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</si>
  <si>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</si>
  <si>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</si>
  <si>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</si>
  <si>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</si>
  <si>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</si>
  <si>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</si>
  <si>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</si>
  <si>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</si>
  <si>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</si>
  <si>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</si>
  <si>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</si>
  <si>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</si>
  <si>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</si>
  <si>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</si>
  <si>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</si>
  <si>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</si>
  <si>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</si>
  <si>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</si>
  <si>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</si>
  <si>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</si>
  <si>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</si>
  <si>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</si>
  <si>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</si>
  <si>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</si>
  <si>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</si>
  <si>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</si>
  <si>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</si>
  <si>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</si>
  <si>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</si>
  <si>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</si>
  <si>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</si>
  <si>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</si>
  <si>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</si>
  <si>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</si>
  <si>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</si>
  <si>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</si>
  <si>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</si>
  <si>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</si>
  <si>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</si>
  <si>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</si>
  <si>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</si>
  <si>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</si>
  <si>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</si>
  <si>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</si>
  <si>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</si>
  <si>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</si>
  <si>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</si>
  <si>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</si>
  <si>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</si>
  <si>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</si>
  <si>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</si>
  <si>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</si>
  <si>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</si>
  <si>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</si>
  <si>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</si>
  <si>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</si>
  <si>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</si>
  <si>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</si>
  <si>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</si>
  <si>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</si>
  <si>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</si>
  <si>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</si>
  <si>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</si>
  <si>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</si>
  <si>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</si>
  <si>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</si>
  <si>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</si>
  <si>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</si>
  <si>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</si>
  <si>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</si>
  <si>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</si>
  <si>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</si>
  <si>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</si>
  <si>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</si>
  <si>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</si>
  <si>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</si>
  <si>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</si>
  <si>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</si>
  <si>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</si>
  <si>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</si>
  <si>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</si>
  <si>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</si>
  <si>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</si>
  <si>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</si>
  <si>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</si>
  <si>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</si>
  <si>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</si>
  <si>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</si>
  <si>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</si>
  <si>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</si>
  <si>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</si>
  <si>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</si>
  <si>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</si>
  <si>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</si>
  <si>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</si>
  <si>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</si>
  <si>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</si>
  <si>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</si>
  <si>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</si>
  <si>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</si>
  <si>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</si>
  <si>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</si>
  <si>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</si>
  <si>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</si>
  <si>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</si>
  <si>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</si>
  <si>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</si>
  <si>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</si>
  <si>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</si>
  <si>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</si>
  <si>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</si>
  <si>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</si>
  <si>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</si>
  <si>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</si>
  <si>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</si>
  <si>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</si>
  <si>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</si>
  <si>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</si>
  <si>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</si>
  <si>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</si>
  <si>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</si>
  <si>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</si>
  <si>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</si>
  <si>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</si>
  <si>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</si>
  <si>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</si>
  <si>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</si>
  <si>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</si>
  <si>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</si>
  <si>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</si>
  <si>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</si>
  <si>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</si>
  <si>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</si>
  <si>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</si>
  <si>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</si>
  <si>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</si>
  <si>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</si>
  <si>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</si>
  <si>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</si>
  <si>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</si>
  <si>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</si>
  <si>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</si>
  <si>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</si>
  <si>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</si>
  <si>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</si>
  <si>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</si>
  <si>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</si>
  <si>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</si>
  <si>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</si>
  <si>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</si>
  <si>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</si>
  <si>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</si>
  <si>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</si>
  <si>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</si>
  <si>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</si>
  <si>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</si>
  <si>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</si>
  <si>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</si>
  <si>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</si>
  <si>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</si>
  <si>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</si>
  <si>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</si>
  <si>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</si>
  <si>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</si>
  <si>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</si>
  <si>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</si>
  <si>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</si>
  <si>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</si>
  <si>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</si>
  <si>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</si>
  <si>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</si>
  <si>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</si>
  <si>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</si>
  <si>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</si>
  <si>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</si>
  <si>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</si>
  <si>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</si>
  <si>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</si>
  <si>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</si>
  <si>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</si>
  <si>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</si>
  <si>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</si>
  <si>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</si>
  <si>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</si>
  <si>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</si>
  <si>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</si>
  <si>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</si>
  <si>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</si>
  <si>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</si>
  <si>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</si>
  <si>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</si>
  <si>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</si>
  <si>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</si>
  <si>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</si>
  <si>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</si>
  <si>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</si>
  <si>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</si>
  <si>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</si>
  <si>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</si>
  <si>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</si>
  <si>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</si>
  <si>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</si>
  <si>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</si>
  <si>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</si>
  <si>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</si>
  <si>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</si>
  <si>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</si>
  <si>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</si>
  <si>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</si>
  <si>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</si>
  <si>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</si>
  <si>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</si>
  <si>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</si>
  <si>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</si>
  <si>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</si>
  <si>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</si>
  <si>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</si>
  <si>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</si>
  <si>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</si>
  <si>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</si>
  <si>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</si>
  <si>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</si>
  <si>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</si>
  <si>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</si>
  <si>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</si>
  <si>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</si>
  <si>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</si>
  <si>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</si>
  <si>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</si>
  <si>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</si>
  <si>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</si>
  <si>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</si>
  <si>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</si>
  <si>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</si>
  <si>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</si>
  <si>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</si>
  <si>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</si>
  <si>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</si>
  <si>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</si>
  <si>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</si>
  <si>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</si>
  <si>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</si>
  <si>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</si>
  <si>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</si>
  <si>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</si>
  <si>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</si>
  <si>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</si>
  <si>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</si>
  <si>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</si>
  <si>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</si>
  <si>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</si>
  <si>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</si>
  <si>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</si>
  <si>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</si>
  <si>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</si>
  <si>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</si>
  <si>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</si>
  <si>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</si>
  <si>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</si>
  <si>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</si>
  <si>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</si>
  <si>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</si>
  <si>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</si>
  <si>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</si>
  <si>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</si>
  <si>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</si>
  <si>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</si>
  <si>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</si>
  <si>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</si>
  <si>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</si>
  <si>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</si>
  <si>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</si>
  <si>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</si>
  <si>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</si>
  <si>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</si>
  <si>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</si>
  <si>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</si>
  <si>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</si>
  <si>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</si>
  <si>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</si>
  <si>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</si>
  <si>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</si>
  <si>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</si>
  <si>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</si>
  <si>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</si>
  <si>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</si>
  <si>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</si>
  <si>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</si>
  <si>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</si>
  <si>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</si>
  <si>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</si>
  <si>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</si>
  <si>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</si>
  <si>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</si>
  <si>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</si>
  <si>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</si>
  <si>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</si>
  <si>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</si>
  <si>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</si>
  <si>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</si>
  <si>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</si>
  <si>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</si>
  <si>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</si>
  <si>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</si>
  <si>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</si>
  <si>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</si>
  <si>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</si>
  <si>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</si>
  <si>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</si>
  <si>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</si>
  <si>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</si>
  <si>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</si>
  <si>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</si>
  <si>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</si>
  <si>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</si>
  <si>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</si>
  <si>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</si>
  <si>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</si>
  <si>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</si>
  <si>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</si>
  <si>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</si>
  <si>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</si>
  <si>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</si>
  <si>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</si>
  <si>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</si>
  <si>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</si>
  <si>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</si>
  <si>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</si>
  <si>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</si>
  <si>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</si>
  <si>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</si>
  <si>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</si>
  <si>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</si>
  <si>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</si>
  <si>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</si>
  <si>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</si>
  <si>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</si>
  <si>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</si>
  <si>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</si>
  <si>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</si>
  <si>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</si>
  <si>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</si>
  <si>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</si>
  <si>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</si>
  <si>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</si>
  <si>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</si>
  <si>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</si>
  <si>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</si>
  <si>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</si>
  <si>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</si>
  <si>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</si>
  <si>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</si>
  <si>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</si>
  <si>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</si>
  <si>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</si>
  <si>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</si>
  <si>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</si>
  <si>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</si>
  <si>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</si>
  <si>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</si>
  <si>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</si>
  <si>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</si>
  <si>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</si>
  <si>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</si>
  <si>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</si>
  <si>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</si>
  <si>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</si>
  <si>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</si>
  <si>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</si>
  <si>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</si>
  <si>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</si>
  <si>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</si>
  <si>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</si>
  <si>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</si>
  <si>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</si>
  <si>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</si>
  <si>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</si>
  <si>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</si>
  <si>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</si>
  <si>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</si>
  <si>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</si>
  <si>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</si>
  <si>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</si>
  <si>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</si>
  <si>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</si>
  <si>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</si>
  <si>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</si>
  <si>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</si>
  <si>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</si>
  <si>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</si>
  <si>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</si>
  <si>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</si>
  <si>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</si>
  <si>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</si>
  <si>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</si>
  <si>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</si>
  <si>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</si>
  <si>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</si>
  <si>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</si>
  <si>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</si>
  <si>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</si>
  <si>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</si>
  <si>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</si>
  <si>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</si>
  <si>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</si>
  <si>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</si>
  <si>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</si>
  <si>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</si>
  <si>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</si>
  <si>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</si>
  <si>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</si>
  <si>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</si>
  <si>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</si>
  <si>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</si>
  <si>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</si>
  <si>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</si>
  <si>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</si>
  <si>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</si>
  <si>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</si>
  <si>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</si>
  <si>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</si>
  <si>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</si>
  <si>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</si>
  <si>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</si>
  <si>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</si>
  <si>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</si>
  <si>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</si>
  <si>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</si>
  <si>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</si>
  <si>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</si>
  <si>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</si>
  <si>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</si>
  <si>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</si>
  <si>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</si>
  <si>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</si>
  <si>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</si>
  <si>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</si>
  <si>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</si>
  <si>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</si>
  <si>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</si>
  <si>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</si>
  <si>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</si>
  <si>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</si>
  <si>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</si>
  <si>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</si>
  <si>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</si>
  <si>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</si>
  <si>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</si>
  <si>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</si>
  <si>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</si>
  <si>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</si>
  <si>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</si>
  <si>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</si>
  <si>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</si>
  <si>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</si>
  <si>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</si>
  <si>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</si>
  <si>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</si>
  <si>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</si>
  <si>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</si>
  <si>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</si>
  <si>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</si>
  <si>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</si>
  <si>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</si>
  <si>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</si>
  <si>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</si>
  <si>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</si>
  <si>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</si>
  <si>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</si>
  <si>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</si>
  <si>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</si>
  <si>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</si>
  <si>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</si>
  <si>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</si>
  <si>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</si>
  <si>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</si>
  <si>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</si>
  <si>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</si>
  <si>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</si>
  <si>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</si>
  <si>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</si>
  <si>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</si>
  <si>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</si>
  <si>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</si>
  <si>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</si>
  <si>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</si>
  <si>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</si>
  <si>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</si>
  <si>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</si>
  <si>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</si>
  <si>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</si>
  <si>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</si>
  <si>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</si>
  <si>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</si>
  <si>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</si>
  <si>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</si>
  <si>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</si>
  <si>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</si>
  <si>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</si>
  <si>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</si>
  <si>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</si>
  <si>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</si>
  <si>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</si>
  <si>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</si>
  <si>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</si>
  <si>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</si>
  <si>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</si>
  <si>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</si>
  <si>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</si>
  <si>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</si>
  <si>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</si>
  <si>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</si>
  <si>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</si>
  <si>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</si>
  <si>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</si>
  <si>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</si>
  <si>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</si>
  <si>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</si>
  <si>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</si>
  <si>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</si>
  <si>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</si>
  <si>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</si>
  <si>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</si>
  <si>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</si>
  <si>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</si>
  <si>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</si>
  <si>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</si>
  <si>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</si>
  <si>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</si>
  <si>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</si>
  <si>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</si>
  <si>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</si>
  <si>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</si>
  <si>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</si>
  <si>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</si>
  <si>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</si>
  <si>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</si>
  <si>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</si>
  <si>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</si>
  <si>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</si>
  <si>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</si>
  <si>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</si>
  <si>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</si>
  <si>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</si>
  <si>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</si>
  <si>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</si>
  <si>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</si>
  <si>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</si>
  <si>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</si>
  <si>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</si>
  <si>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</si>
  <si>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</si>
  <si>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</si>
  <si>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</si>
  <si>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</si>
  <si>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</si>
  <si>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</si>
  <si>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</si>
  <si>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</si>
  <si>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</si>
  <si>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</si>
  <si>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</si>
  <si>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</si>
  <si>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</si>
  <si>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</si>
  <si>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</si>
  <si>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</si>
  <si>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</si>
  <si>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</si>
  <si>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</si>
  <si>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</si>
  <si>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</si>
  <si>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</si>
  <si>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</si>
  <si>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</si>
  <si>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</si>
  <si>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</si>
  <si>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</si>
  <si>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</si>
  <si>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</si>
  <si>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</si>
  <si>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</si>
  <si>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</si>
  <si>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</si>
  <si>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</si>
  <si>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</si>
  <si>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</si>
  <si>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</si>
  <si>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</si>
  <si>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</si>
  <si>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</si>
  <si>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</si>
  <si>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</si>
  <si>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</si>
  <si>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</si>
  <si>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</si>
  <si>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</si>
  <si>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</si>
  <si>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</si>
  <si>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</si>
  <si>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</si>
  <si>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</si>
  <si>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</si>
  <si>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</si>
  <si>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</si>
  <si>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</si>
  <si>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</si>
  <si>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</si>
  <si>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</si>
  <si>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</si>
  <si>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</si>
  <si>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</si>
  <si>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</si>
  <si>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</si>
  <si>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</si>
  <si>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</si>
  <si>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</si>
  <si>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</si>
  <si>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</si>
  <si>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</si>
  <si>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</si>
  <si>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</si>
  <si>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</si>
  <si>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</si>
  <si>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</si>
  <si>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</si>
  <si>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</si>
  <si>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</si>
  <si>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</si>
  <si>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</si>
  <si>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</si>
  <si>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</si>
  <si>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</si>
  <si>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</si>
  <si>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</si>
  <si>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</si>
  <si>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</si>
  <si>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</si>
  <si>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</si>
  <si>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</si>
  <si>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</si>
  <si>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</si>
  <si>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</si>
  <si>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</si>
  <si>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</si>
  <si>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</si>
  <si>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</si>
  <si>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</si>
  <si>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</si>
  <si>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</si>
  <si>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</si>
  <si>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</si>
  <si>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</si>
  <si>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</si>
  <si>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</si>
  <si>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</si>
  <si>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</si>
  <si>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</si>
  <si>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</si>
  <si>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</si>
  <si>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</si>
  <si>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</si>
  <si>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</si>
  <si>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</si>
  <si>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</si>
  <si>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</si>
  <si>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</si>
  <si>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</si>
  <si>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</si>
  <si>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</si>
  <si>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</si>
  <si>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</si>
  <si>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</si>
  <si>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</si>
  <si>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</si>
  <si>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</si>
  <si>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</si>
  <si>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</si>
  <si>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</si>
  <si>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</si>
  <si>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</si>
  <si>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</si>
  <si>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</si>
  <si>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</si>
  <si>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</si>
  <si>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</si>
  <si>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</si>
  <si>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</si>
  <si>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</si>
  <si>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</si>
  <si>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</si>
  <si>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</si>
  <si>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</si>
  <si>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</si>
  <si>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</si>
  <si>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</si>
  <si>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</si>
  <si>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</si>
  <si>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</si>
  <si>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</si>
  <si>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</si>
  <si>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</si>
  <si>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</si>
  <si>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</si>
  <si>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</si>
  <si>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</si>
  <si>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</si>
  <si>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</si>
  <si>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</si>
  <si>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</si>
  <si>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</si>
  <si>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</si>
  <si>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</si>
  <si>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</si>
  <si>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</si>
  <si>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</si>
  <si>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</si>
  <si>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</si>
  <si>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</si>
  <si>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</si>
  <si>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</si>
  <si>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</si>
  <si>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</si>
  <si>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</si>
  <si>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</si>
  <si>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</si>
  <si>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</si>
  <si>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</si>
  <si>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</si>
  <si>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</si>
  <si>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</si>
  <si>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</si>
  <si>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</si>
  <si>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</si>
  <si>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</si>
  <si>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</si>
  <si>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</si>
  <si>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</si>
  <si>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</si>
  <si>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</si>
  <si>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</si>
  <si>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</si>
  <si>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</si>
  <si>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</si>
  <si>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</si>
  <si>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</si>
  <si>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</si>
  <si>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</si>
  <si>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</si>
  <si>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</si>
  <si>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</si>
  <si>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</si>
  <si>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</si>
  <si>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</si>
  <si>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</si>
  <si>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</si>
  <si>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</si>
  <si>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</si>
  <si>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</si>
  <si>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</si>
  <si>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</si>
  <si>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</si>
  <si>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</si>
  <si>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</si>
  <si>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</si>
  <si>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</si>
  <si>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</si>
  <si>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</si>
  <si>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</si>
  <si>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</si>
  <si>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</si>
  <si>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</si>
  <si>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</si>
  <si>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</si>
  <si>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</si>
  <si>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</si>
  <si>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</si>
  <si>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</si>
  <si>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</si>
  <si>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</si>
  <si>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</si>
  <si>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</si>
  <si>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</si>
  <si>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</si>
  <si>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</si>
  <si>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</si>
  <si>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</si>
  <si>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</si>
  <si>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</si>
  <si>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</si>
  <si>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</si>
  <si>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</si>
  <si>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</si>
  <si>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</si>
  <si>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</si>
  <si>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</si>
  <si>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</si>
  <si>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</si>
  <si>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</si>
  <si>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</si>
  <si>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</si>
  <si>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</si>
  <si>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</si>
  <si>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</si>
  <si>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</si>
  <si>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</si>
  <si>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</si>
  <si>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</si>
  <si>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</si>
  <si>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</si>
  <si>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</si>
  <si>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</si>
  <si>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</si>
  <si>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</si>
  <si>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</si>
  <si>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</si>
  <si>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</si>
  <si>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</si>
  <si>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</si>
  <si>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</si>
  <si>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</si>
  <si>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</si>
  <si>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</si>
  <si>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</si>
  <si>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</si>
  <si>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</si>
  <si>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</si>
  <si>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</si>
  <si>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</si>
  <si>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</si>
  <si>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</si>
  <si>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</si>
  <si>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</si>
  <si>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</si>
  <si>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</si>
  <si>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</si>
  <si>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</si>
  <si>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</si>
  <si>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</si>
  <si>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</si>
  <si>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</si>
  <si>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</si>
  <si>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</si>
  <si>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</si>
  <si>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</si>
  <si>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</si>
  <si>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</si>
  <si>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</si>
  <si>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</si>
  <si>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</si>
  <si>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</si>
  <si>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</si>
  <si>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</si>
  <si>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</si>
  <si>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</si>
  <si>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</si>
  <si>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</si>
  <si>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</si>
  <si>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</si>
  <si>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</si>
  <si>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</si>
  <si>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</si>
  <si>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</si>
  <si>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</si>
  <si>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</si>
  <si>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</si>
  <si>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</si>
  <si>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</si>
  <si>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</si>
  <si>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</si>
  <si>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</si>
  <si>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</si>
  <si>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</si>
  <si>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</si>
  <si>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</si>
  <si>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</si>
  <si>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</si>
  <si>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</si>
  <si>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</si>
  <si>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</si>
  <si>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</si>
  <si>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</si>
  <si>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</si>
  <si>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</si>
  <si>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</si>
  <si>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</si>
  <si>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</si>
  <si>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</si>
  <si>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</si>
  <si>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</si>
  <si>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</si>
  <si>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</si>
  <si>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</si>
  <si>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</si>
  <si>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</si>
  <si>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</si>
  <si>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</si>
  <si>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</si>
  <si>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</si>
  <si>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</si>
  <si>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</si>
  <si>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</si>
  <si>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</si>
  <si>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</si>
  <si>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</si>
  <si>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</si>
  <si>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</si>
  <si>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</si>
  <si>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</si>
  <si>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</si>
  <si>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</si>
  <si>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</si>
  <si>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</si>
  <si>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</si>
  <si>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</si>
  <si>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</si>
  <si>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</si>
  <si>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</si>
  <si>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</si>
  <si>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</si>
  <si>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</si>
  <si>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</si>
  <si>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</si>
  <si>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</si>
  <si>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</si>
  <si>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</si>
  <si>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</si>
  <si>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</si>
  <si>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</si>
  <si>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</si>
  <si>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</si>
  <si>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</si>
  <si>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</si>
  <si>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</si>
  <si>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</si>
  <si>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</si>
  <si>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</si>
  <si>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</si>
  <si>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</si>
  <si>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</si>
  <si>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</si>
  <si>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</si>
  <si>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</si>
  <si>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</si>
  <si>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</si>
  <si>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</si>
  <si>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</si>
  <si>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</si>
  <si>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</si>
  <si>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</si>
  <si>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</si>
  <si>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</si>
  <si>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</si>
  <si>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</si>
  <si>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</si>
  <si>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</si>
  <si>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</si>
  <si>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</si>
  <si>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</si>
  <si>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</si>
  <si>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</si>
  <si>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</si>
  <si>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</si>
  <si>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</si>
  <si>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</si>
  <si>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</si>
  <si>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</si>
  <si>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</si>
  <si>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</si>
  <si>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</si>
  <si>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</si>
  <si>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</si>
  <si>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</si>
  <si>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</si>
  <si>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</si>
  <si>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</si>
  <si>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</si>
  <si>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</si>
  <si>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</si>
  <si>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</si>
  <si>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</si>
  <si>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</si>
  <si>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</si>
  <si>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</si>
  <si>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</si>
  <si>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</si>
  <si>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</si>
  <si>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</si>
  <si>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</si>
  <si>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</si>
  <si>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</si>
  <si>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</si>
  <si>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</si>
  <si>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</si>
  <si>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</si>
  <si>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</si>
  <si>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</si>
  <si>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</si>
  <si>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</si>
  <si>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</si>
  <si>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</si>
  <si>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</si>
  <si>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</si>
  <si>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</si>
  <si>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</si>
  <si>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</si>
  <si>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</si>
  <si>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</si>
  <si>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</si>
  <si>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</si>
  <si>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</si>
  <si>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</si>
  <si>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</si>
  <si>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</si>
  <si>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</si>
  <si>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</si>
  <si>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</si>
  <si>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</si>
  <si>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</si>
  <si>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</si>
  <si>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</si>
  <si>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</si>
  <si>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</si>
  <si>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</si>
  <si>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</si>
  <si>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</si>
  <si>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</si>
  <si>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</si>
  <si>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</si>
  <si>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</si>
  <si>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</si>
  <si>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</si>
  <si>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</si>
  <si>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</si>
  <si>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</si>
  <si>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</si>
  <si>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</si>
  <si>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</si>
  <si>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</si>
  <si>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</si>
  <si>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</si>
  <si>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</si>
  <si>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</si>
  <si>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</si>
  <si>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</si>
  <si>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</si>
  <si>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</si>
  <si>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</si>
  <si>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</si>
  <si>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</si>
  <si>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</si>
  <si>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</si>
  <si>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</si>
  <si>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</si>
  <si>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</si>
  <si>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</si>
  <si>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</si>
  <si>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</si>
  <si>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</si>
  <si>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</si>
  <si>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</si>
  <si>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</si>
  <si>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</si>
  <si>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</si>
  <si>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</si>
  <si>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</si>
  <si>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</si>
  <si>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</si>
  <si>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</si>
  <si>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</si>
  <si>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</si>
  <si>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</si>
  <si>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</si>
  <si>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</si>
  <si>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</si>
  <si>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</si>
  <si>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</si>
  <si>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</si>
  <si>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</si>
  <si>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</si>
  <si>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</si>
  <si>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</si>
  <si>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</si>
  <si>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</si>
  <si>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</si>
  <si>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</si>
  <si>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</si>
  <si>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</si>
  <si>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</si>
  <si>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</si>
  <si>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</si>
  <si>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</si>
  <si>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</si>
  <si>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</si>
  <si>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</si>
  <si>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</si>
  <si>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</si>
  <si>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</si>
  <si>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</si>
  <si>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</si>
  <si>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</si>
  <si>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</si>
  <si>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</si>
  <si>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</si>
  <si>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</si>
  <si>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</si>
  <si>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</si>
  <si>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</si>
  <si>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</si>
  <si>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</si>
  <si>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</si>
  <si>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</si>
  <si>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</si>
  <si>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</si>
  <si>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</si>
  <si>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</si>
  <si>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</si>
  <si>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</si>
  <si>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</si>
  <si>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</si>
  <si>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</si>
  <si>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</si>
  <si>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</si>
  <si>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</si>
  <si>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</si>
  <si>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</si>
  <si>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</si>
  <si>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</si>
  <si>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</si>
  <si>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</si>
  <si>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</si>
  <si>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</si>
  <si>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</si>
  <si>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</si>
  <si>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</si>
  <si>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</si>
  <si>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</si>
  <si>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</si>
  <si>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</si>
  <si>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</si>
  <si>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</si>
  <si>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</si>
  <si>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</si>
  <si>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</si>
  <si>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</si>
  <si>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</si>
  <si>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</si>
  <si>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</si>
  <si>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</si>
  <si>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</si>
  <si>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</si>
  <si>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</si>
  <si>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</si>
  <si>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</si>
  <si>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</si>
  <si>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</si>
  <si>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</si>
  <si>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</si>
  <si>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</si>
  <si>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</si>
  <si>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</si>
  <si>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</si>
  <si>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</si>
  <si>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</si>
  <si>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</si>
  <si>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</si>
  <si>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</si>
  <si>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</si>
  <si>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</si>
  <si>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</si>
  <si>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</si>
  <si>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</si>
  <si>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</si>
  <si>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</si>
  <si>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</si>
  <si>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</si>
  <si>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</si>
  <si>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</si>
  <si>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</si>
  <si>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</si>
  <si>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</si>
  <si>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</si>
  <si>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</si>
  <si>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</si>
  <si>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</si>
  <si>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</si>
  <si>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</si>
  <si>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</si>
  <si>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</si>
  <si>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</si>
  <si>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</si>
  <si>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</si>
  <si>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</si>
  <si>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</si>
  <si>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</si>
  <si>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</si>
  <si>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</si>
  <si>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</si>
  <si>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</si>
  <si>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</si>
  <si>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</si>
  <si>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</si>
  <si>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</si>
  <si>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</si>
  <si>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</si>
  <si>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</si>
  <si>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</si>
  <si>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</si>
  <si>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</si>
  <si>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</si>
  <si>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</si>
  <si>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</si>
  <si>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</si>
  <si>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</si>
  <si>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</si>
  <si>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</si>
  <si>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</si>
  <si>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</si>
  <si>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</si>
  <si>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</si>
  <si>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</si>
  <si>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</si>
  <si>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</si>
  <si>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</si>
  <si>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</si>
  <si>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</si>
  <si>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</si>
  <si>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</si>
  <si>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</si>
  <si>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</si>
  <si>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</si>
  <si>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</si>
  <si>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</si>
  <si>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</si>
  <si>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</si>
  <si>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</si>
  <si>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</si>
  <si>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</si>
  <si>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</si>
  <si>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</si>
  <si>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</si>
  <si>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</si>
  <si>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</si>
  <si>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</si>
  <si>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</si>
  <si>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</si>
  <si>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</si>
  <si>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</si>
  <si>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</si>
  <si>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</si>
  <si>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</si>
  <si>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</si>
  <si>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</si>
  <si>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</si>
  <si>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</si>
  <si>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</si>
  <si>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</si>
  <si>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</si>
  <si>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</si>
  <si>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</si>
  <si>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</si>
  <si>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</si>
  <si>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</si>
  <si>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</si>
  <si>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</si>
  <si>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</si>
  <si>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</si>
  <si>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</si>
  <si>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</si>
  <si>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</si>
  <si>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</si>
  <si>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</si>
  <si>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</si>
  <si>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</si>
  <si>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</si>
  <si>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</si>
  <si>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</si>
  <si>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</si>
  <si>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</si>
  <si>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</si>
  <si>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</si>
  <si>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</si>
  <si>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</si>
  <si>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</si>
  <si>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</si>
  <si>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</si>
  <si>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</si>
  <si>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</si>
  <si>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</si>
  <si>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</si>
  <si>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</si>
  <si>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</si>
  <si>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</si>
  <si>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</si>
  <si>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</si>
  <si>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</si>
  <si>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</si>
  <si>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</si>
  <si>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</si>
  <si>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</si>
  <si>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</si>
  <si>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</si>
  <si>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</si>
  <si>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</si>
  <si>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</si>
  <si>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</si>
  <si>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</si>
  <si>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</si>
  <si>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</si>
  <si>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</si>
  <si>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</si>
  <si>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</si>
  <si>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</si>
  <si>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</si>
  <si>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</si>
  <si>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</si>
  <si>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</si>
  <si>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</si>
  <si>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</si>
  <si>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</si>
  <si>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</si>
  <si>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</si>
  <si>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</si>
  <si>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</si>
  <si>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</si>
  <si>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</si>
  <si>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</si>
  <si>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</si>
  <si>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</si>
  <si>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</si>
  <si>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</si>
  <si>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</si>
  <si>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</si>
  <si>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</si>
  <si>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</si>
  <si>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</si>
  <si>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</si>
  <si>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</si>
  <si>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</si>
  <si>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</si>
  <si>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</si>
  <si>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</si>
  <si>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</si>
  <si>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</si>
  <si>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</si>
  <si>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</si>
  <si>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</si>
  <si>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</si>
  <si>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</si>
  <si>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</si>
  <si>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</si>
  <si>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</si>
  <si>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</si>
  <si>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</si>
  <si>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</si>
  <si>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</si>
  <si>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</si>
  <si>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</si>
  <si>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</si>
  <si>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</si>
  <si>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</si>
  <si>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</si>
  <si>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</si>
  <si>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</si>
  <si>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</si>
  <si>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</si>
  <si>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</si>
  <si>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</si>
  <si>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</si>
  <si>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</si>
  <si>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</si>
  <si>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</si>
  <si>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</si>
  <si>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</si>
  <si>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</si>
  <si>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</si>
  <si>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</si>
  <si>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</si>
  <si>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</si>
  <si>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</si>
  <si>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</si>
  <si>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</si>
  <si>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</si>
  <si>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</si>
  <si>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</si>
  <si>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</si>
  <si>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</si>
  <si>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</si>
  <si>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</si>
  <si>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</si>
  <si>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</si>
  <si>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</si>
  <si>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</si>
  <si>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</si>
  <si>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</si>
  <si>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</si>
  <si>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</si>
  <si>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</si>
  <si>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</si>
  <si>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</si>
  <si>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</si>
  <si>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</si>
  <si>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</si>
  <si>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</si>
  <si>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</si>
  <si>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</si>
  <si>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</si>
  <si>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</si>
  <si>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</si>
  <si>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</si>
  <si>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</si>
  <si>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</si>
  <si>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</si>
  <si>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</si>
  <si>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</si>
  <si>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</si>
  <si>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</si>
  <si>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</si>
  <si>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</si>
  <si>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</si>
  <si>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</si>
  <si>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</si>
  <si>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</si>
  <si>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</si>
  <si>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</si>
  <si>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</si>
  <si>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</si>
  <si>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</si>
  <si>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</si>
  <si>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</si>
  <si>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</si>
  <si>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</si>
  <si>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</si>
  <si>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</si>
  <si>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</si>
  <si>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</si>
  <si>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</si>
  <si>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</si>
  <si>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</si>
  <si>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</si>
  <si>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</si>
  <si>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</si>
  <si>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</si>
  <si>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</si>
  <si>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</si>
  <si>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</si>
  <si>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</si>
  <si>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</si>
  <si>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</si>
  <si>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</si>
  <si>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</si>
  <si>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</si>
  <si>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</si>
  <si>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</si>
  <si>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</si>
  <si>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</si>
  <si>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</si>
  <si>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</si>
  <si>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</si>
  <si>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</si>
  <si>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</si>
  <si>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</si>
  <si>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</si>
  <si>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</si>
  <si>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</si>
  <si>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</si>
  <si>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</si>
  <si>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</si>
  <si>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</si>
  <si>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</si>
  <si>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</si>
  <si>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</si>
  <si>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</si>
  <si>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</si>
  <si>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</si>
  <si>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</si>
  <si>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</si>
  <si>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</si>
  <si>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</si>
  <si>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</si>
  <si>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</si>
  <si>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</si>
  <si>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</si>
  <si>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</si>
  <si>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</si>
  <si>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</si>
  <si>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</si>
  <si>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</si>
  <si>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</si>
  <si>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</si>
  <si>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</si>
  <si>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</si>
  <si>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</si>
  <si>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</si>
  <si>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</si>
  <si>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</si>
  <si>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</si>
  <si>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</si>
  <si>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</si>
  <si>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</si>
  <si>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</si>
  <si>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</si>
  <si>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</si>
  <si>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</si>
  <si>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</si>
  <si>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</si>
  <si>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</si>
  <si>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</si>
  <si>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</si>
  <si>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</si>
  <si>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</si>
  <si>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</si>
  <si>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</si>
  <si>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</si>
  <si>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</si>
  <si>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</si>
  <si>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</si>
  <si>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</si>
  <si>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</si>
  <si>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</si>
  <si>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</si>
  <si>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</si>
  <si>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</si>
  <si>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</si>
  <si>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</si>
  <si>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</si>
  <si>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</si>
  <si>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</si>
  <si>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</si>
  <si>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</si>
  <si>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</si>
  <si>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</si>
  <si>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</si>
  <si>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</si>
  <si>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</si>
  <si>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</si>
  <si>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</si>
  <si>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</si>
  <si>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</si>
  <si>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</si>
  <si>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</si>
  <si>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</si>
  <si>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</si>
  <si>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</si>
  <si>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</si>
  <si>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</si>
  <si>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</si>
  <si>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</si>
  <si>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</si>
  <si>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</si>
  <si>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</si>
  <si>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</si>
  <si>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</si>
  <si>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</si>
  <si>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</si>
  <si>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</si>
  <si>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</si>
  <si>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</si>
  <si>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</si>
  <si>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</si>
  <si>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</si>
  <si>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</si>
  <si>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</si>
  <si>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</si>
  <si>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</si>
  <si>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</si>
  <si>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</si>
  <si>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</si>
  <si>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</si>
  <si>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</si>
  <si>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</si>
  <si>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</si>
  <si>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</si>
  <si>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</si>
  <si>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</si>
  <si>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</si>
  <si>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</si>
  <si>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</si>
  <si>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</si>
  <si>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</si>
  <si>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</si>
  <si>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</si>
  <si>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</si>
  <si>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</si>
  <si>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</si>
  <si>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</si>
  <si>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</si>
  <si>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</si>
  <si>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</si>
  <si>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</si>
  <si>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</si>
  <si>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</si>
  <si>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</si>
  <si>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</si>
  <si>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</si>
  <si>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</si>
  <si>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</si>
  <si>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</si>
  <si>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</si>
  <si>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</si>
  <si>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</si>
  <si>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</si>
  <si>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</si>
  <si>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</si>
  <si>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</si>
  <si>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</si>
  <si>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</si>
  <si>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</si>
  <si>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</si>
  <si>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</si>
  <si>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</si>
  <si>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</si>
  <si>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</si>
  <si>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</si>
  <si>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</si>
  <si>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</si>
  <si>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</si>
  <si>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</si>
  <si>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</si>
  <si>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</si>
  <si>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</si>
  <si>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</si>
  <si>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</si>
  <si>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</si>
  <si>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</si>
  <si>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</si>
  <si>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</si>
  <si>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</si>
  <si>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</si>
  <si>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</si>
  <si>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</si>
  <si>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</si>
  <si>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</si>
  <si>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</si>
  <si>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</si>
  <si>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</si>
  <si>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</si>
  <si>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</si>
  <si>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</si>
  <si>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</si>
  <si>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</si>
  <si>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</si>
  <si>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</si>
  <si>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</si>
  <si>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</si>
  <si>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</si>
  <si>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</si>
  <si>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</si>
  <si>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</si>
  <si>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</si>
  <si>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</si>
  <si>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</si>
  <si>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</si>
  <si>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</si>
  <si>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</si>
  <si>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</si>
  <si>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</si>
  <si>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</si>
  <si>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</si>
  <si>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</si>
  <si>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</si>
  <si>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</si>
  <si>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</si>
  <si>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</si>
  <si>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</si>
  <si>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</si>
  <si>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</si>
  <si>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</si>
  <si>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</si>
  <si>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</si>
  <si>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</si>
  <si>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</si>
  <si>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</si>
  <si>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</si>
  <si>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</si>
  <si>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</si>
  <si>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</si>
  <si>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</si>
  <si>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</si>
  <si>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</si>
  <si>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</si>
  <si>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</si>
  <si>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</si>
  <si>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</si>
  <si>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</si>
  <si>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</si>
  <si>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</si>
  <si>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</si>
  <si>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</si>
  <si>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</si>
  <si>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</si>
  <si>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</si>
  <si>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</si>
  <si>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</si>
  <si>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</si>
  <si>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</si>
  <si>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</si>
  <si>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</si>
  <si>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</si>
  <si>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</si>
  <si>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</si>
  <si>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</si>
  <si>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</si>
  <si>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</si>
  <si>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</si>
  <si>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</si>
  <si>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</si>
  <si>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</si>
  <si>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</si>
  <si>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</si>
  <si>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</si>
  <si>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</si>
  <si>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</si>
  <si>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</si>
  <si>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</si>
  <si>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</si>
  <si>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</si>
  <si>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</si>
  <si>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</si>
  <si>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</si>
  <si>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</si>
  <si>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</si>
  <si>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</si>
  <si>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</si>
  <si>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</si>
  <si>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</si>
  <si>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</si>
  <si>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</si>
  <si>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</si>
  <si>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</si>
  <si>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</si>
  <si>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</si>
  <si>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</si>
  <si>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</si>
  <si>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</si>
  <si>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</si>
  <si>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</si>
  <si>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</si>
  <si>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</si>
  <si>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</si>
  <si>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</si>
  <si>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</si>
  <si>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</si>
  <si>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</si>
  <si>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</si>
  <si>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</si>
  <si>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</si>
  <si>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</si>
  <si>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</si>
  <si>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</si>
  <si>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</si>
  <si>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</si>
  <si>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</si>
  <si>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</si>
  <si>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</si>
  <si>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</si>
  <si>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</si>
  <si>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</si>
  <si>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</si>
  <si>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</si>
  <si>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</si>
  <si>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</si>
  <si>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</si>
  <si>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</si>
  <si>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</si>
  <si>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</si>
  <si>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</si>
  <si>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</si>
  <si>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</si>
  <si>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</si>
  <si>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</si>
  <si>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</si>
  <si>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</si>
  <si>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</si>
  <si>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</si>
  <si>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</si>
  <si>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</si>
  <si>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</si>
  <si>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</si>
  <si>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</si>
  <si>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</si>
  <si>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</si>
  <si>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</si>
  <si>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</si>
  <si>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</si>
  <si>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</si>
  <si>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</si>
  <si>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</si>
  <si>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</si>
  <si>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</si>
  <si>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</si>
  <si>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</si>
  <si>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</si>
  <si>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</si>
  <si>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</si>
  <si>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</si>
  <si>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</si>
  <si>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</si>
  <si>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</si>
  <si>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</si>
  <si>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</si>
  <si>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</si>
  <si>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</si>
  <si>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</si>
  <si>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</si>
  <si>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</si>
  <si>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</si>
  <si>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</si>
  <si>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</si>
  <si>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</si>
  <si>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</si>
  <si>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</si>
  <si>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</si>
  <si>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</si>
  <si>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</si>
  <si>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</si>
  <si>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</si>
  <si>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</si>
  <si>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</si>
  <si>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</si>
  <si>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</si>
  <si>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</si>
  <si>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</si>
  <si>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</si>
  <si>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</si>
  <si>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</si>
  <si>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</si>
  <si>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</si>
  <si>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</si>
  <si>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</si>
  <si>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</si>
  <si>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</si>
  <si>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</si>
  <si>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</si>
  <si>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</si>
  <si>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</si>
  <si>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</si>
  <si>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</si>
  <si>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</si>
  <si>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</si>
  <si>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</si>
  <si>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</si>
  <si>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</si>
  <si>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</si>
  <si>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</si>
  <si>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</si>
  <si>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</si>
  <si>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</si>
  <si>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</si>
  <si>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</si>
  <si>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</si>
  <si>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</si>
  <si>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</si>
  <si>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</si>
  <si>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</si>
  <si>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</si>
  <si>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</si>
  <si>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</si>
  <si>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</si>
  <si>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</si>
  <si>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</si>
  <si>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</si>
  <si>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</si>
  <si>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</si>
  <si>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</si>
  <si>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</si>
  <si>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</si>
  <si>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</si>
  <si>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</si>
  <si>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</si>
  <si>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</si>
  <si>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</si>
  <si>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</si>
  <si>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</si>
  <si>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</si>
  <si>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</si>
  <si>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</si>
  <si>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</si>
  <si>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</si>
  <si>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</si>
  <si>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</si>
  <si>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</si>
  <si>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</si>
  <si>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</si>
  <si>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</si>
  <si>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</si>
  <si>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</si>
  <si>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</si>
  <si>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</si>
  <si>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</si>
  <si>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</si>
  <si>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</si>
  <si>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</si>
  <si>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</si>
  <si>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</si>
  <si>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</si>
  <si>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</si>
  <si>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</si>
  <si>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</si>
  <si>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</si>
  <si>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</si>
  <si>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</si>
  <si>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</si>
  <si>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</si>
  <si>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</si>
  <si>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</si>
  <si>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</si>
  <si>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</si>
  <si>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</si>
  <si>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</si>
  <si>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</si>
  <si>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</si>
  <si>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</si>
  <si>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</si>
  <si>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</si>
  <si>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</si>
  <si>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</si>
  <si>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</si>
  <si>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</si>
  <si>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</si>
  <si>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</si>
  <si>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</si>
  <si>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</si>
  <si>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</si>
  <si>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</si>
  <si>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</si>
  <si>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</si>
  <si>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</si>
  <si>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</si>
  <si>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</si>
  <si>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</si>
  <si>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</si>
  <si>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</si>
  <si>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</si>
  <si>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</si>
  <si>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</si>
  <si>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</si>
  <si>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</si>
  <si>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</si>
  <si>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</si>
  <si>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</si>
  <si>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</si>
  <si>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</si>
  <si>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</si>
  <si>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</si>
  <si>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</si>
  <si>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</si>
  <si>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</si>
  <si>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</si>
  <si>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</si>
  <si>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</si>
  <si>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</si>
  <si>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</si>
  <si>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</si>
  <si>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</si>
  <si>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</si>
  <si>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</si>
  <si>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</si>
  <si>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</si>
  <si>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</si>
  <si>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</si>
  <si>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</si>
  <si>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</si>
  <si>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</si>
  <si>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</si>
  <si>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</si>
  <si>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</si>
  <si>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</si>
  <si>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</si>
  <si>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</si>
  <si>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</si>
  <si>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</si>
  <si>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</si>
  <si>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</si>
  <si>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</si>
  <si>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</si>
  <si>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</si>
  <si>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</si>
  <si>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</si>
  <si>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</si>
  <si>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</si>
  <si>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</si>
  <si>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</si>
  <si>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</si>
  <si>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</si>
  <si>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</si>
  <si>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</si>
  <si>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</si>
  <si>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</si>
  <si>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</si>
  <si>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</si>
  <si>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</si>
  <si>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</si>
  <si>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</si>
  <si>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</si>
  <si>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</si>
  <si>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</si>
  <si>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</si>
  <si>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</si>
  <si>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</si>
  <si>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</si>
  <si>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</si>
  <si>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</si>
  <si>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</si>
  <si>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</si>
  <si>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</si>
  <si>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</si>
  <si>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</si>
  <si>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</si>
  <si>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</si>
  <si>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</si>
  <si>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</si>
  <si>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</si>
  <si>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</si>
  <si>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</si>
  <si>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</si>
  <si>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</si>
  <si>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</si>
  <si>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</si>
  <si>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</si>
  <si>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</si>
  <si>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</si>
  <si>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</si>
  <si>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</si>
  <si>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</si>
  <si>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</si>
  <si>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</si>
  <si>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</si>
  <si>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</si>
  <si>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</si>
  <si>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</si>
  <si>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</si>
  <si>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</si>
  <si>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</si>
  <si>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</si>
  <si>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</si>
  <si>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</si>
  <si>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</si>
  <si>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</si>
  <si>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</si>
  <si>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</si>
  <si>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</si>
  <si>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</si>
  <si>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</si>
  <si>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</si>
  <si>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</si>
  <si>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</si>
  <si>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</si>
  <si>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</si>
  <si>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</si>
  <si>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</si>
  <si>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</si>
  <si>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</si>
  <si>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</si>
  <si>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</si>
  <si>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</si>
  <si>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</si>
  <si>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</si>
  <si>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</si>
  <si>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</si>
  <si>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</si>
  <si>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</si>
  <si>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</si>
  <si>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</si>
  <si>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</si>
  <si>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</si>
  <si>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</si>
  <si>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</si>
  <si>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</si>
  <si>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</si>
  <si>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</si>
  <si>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</si>
  <si>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</si>
  <si>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</si>
  <si>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</si>
  <si>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</si>
  <si>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</si>
  <si>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</si>
  <si>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</si>
  <si>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</si>
  <si>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</si>
  <si>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</si>
  <si>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</si>
  <si>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</si>
  <si>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</si>
  <si>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</si>
  <si>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</si>
  <si>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</si>
  <si>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</si>
  <si>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</si>
  <si>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</si>
  <si>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</si>
  <si>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</si>
  <si>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</si>
  <si>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</si>
  <si>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</si>
  <si>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</si>
  <si>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</si>
  <si>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</si>
  <si>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</si>
  <si>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</si>
  <si>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</si>
  <si>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</si>
  <si>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</si>
  <si>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</si>
  <si>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</si>
  <si>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</si>
  <si>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</si>
  <si>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</si>
  <si>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</si>
  <si>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</si>
  <si>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</si>
  <si>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</si>
  <si>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</si>
  <si>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</si>
  <si>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</si>
  <si>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</si>
  <si>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</si>
  <si>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</si>
  <si>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</si>
  <si>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</si>
  <si>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</si>
  <si>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</si>
  <si>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</si>
  <si>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</si>
  <si>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</si>
  <si>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</si>
  <si>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</si>
  <si>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</si>
  <si>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</si>
  <si>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</si>
  <si>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</si>
  <si>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</si>
  <si>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</si>
  <si>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</si>
  <si>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</si>
  <si>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</si>
  <si>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</si>
  <si>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</si>
  <si>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</si>
  <si>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</si>
  <si>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</si>
  <si>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</si>
  <si>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</si>
  <si>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</si>
  <si>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</si>
  <si>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</si>
  <si>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</si>
  <si>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</si>
  <si>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</si>
  <si>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</si>
  <si>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</si>
  <si>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</si>
  <si>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</si>
  <si>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</si>
  <si>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</si>
  <si>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</si>
  <si>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</si>
  <si>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</si>
  <si>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</si>
  <si>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</si>
  <si>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</si>
  <si>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</si>
  <si>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</si>
  <si>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</si>
  <si>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</si>
  <si>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</si>
  <si>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</si>
  <si>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</si>
  <si>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</si>
  <si>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</si>
  <si>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</si>
  <si>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</si>
  <si>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</si>
  <si>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</si>
  <si>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</si>
  <si>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</si>
  <si>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</si>
  <si>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</si>
  <si>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</si>
  <si>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</si>
  <si>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</si>
  <si>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</si>
  <si>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</si>
  <si>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</si>
  <si>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</si>
  <si>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</si>
  <si>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</si>
  <si>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</si>
  <si>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</si>
  <si>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</si>
  <si>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</si>
  <si>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</si>
  <si>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</si>
  <si>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</si>
  <si>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</si>
  <si>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</si>
  <si>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</si>
  <si>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</si>
  <si>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</si>
  <si>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</si>
  <si>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</si>
  <si>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</si>
  <si>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</si>
  <si>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</si>
  <si>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</si>
  <si>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</si>
  <si>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</si>
  <si>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</si>
  <si>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</si>
  <si>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</si>
  <si>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</si>
  <si>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</si>
  <si>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</si>
  <si>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</si>
  <si>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</si>
  <si>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</si>
  <si>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</si>
  <si>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</si>
  <si>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</si>
  <si>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</si>
  <si>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</si>
  <si>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</si>
  <si>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</si>
  <si>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</si>
  <si>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</si>
  <si>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</si>
  <si>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</si>
  <si>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</si>
  <si>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</si>
  <si>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</si>
  <si>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</si>
  <si>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</si>
  <si>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</si>
  <si>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</si>
  <si>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</si>
  <si>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</si>
  <si>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</si>
  <si>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</si>
  <si>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</si>
  <si>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</si>
  <si>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</si>
  <si>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</si>
  <si>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</si>
  <si>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</si>
  <si>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</si>
  <si>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</si>
  <si>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</si>
  <si>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</si>
  <si>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</si>
  <si>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</si>
  <si>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</si>
  <si>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</si>
  <si>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</si>
  <si>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</si>
  <si>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</si>
  <si>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</si>
  <si>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</si>
  <si>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</si>
  <si>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</si>
  <si>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</si>
  <si>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</si>
  <si>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</si>
  <si>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</si>
  <si>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</si>
  <si>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</si>
  <si>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</si>
  <si>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</si>
  <si>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</si>
  <si>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</si>
  <si>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</si>
  <si>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</si>
  <si>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</si>
  <si>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</si>
  <si>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</si>
  <si>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</si>
  <si>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</si>
  <si>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</si>
  <si>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</si>
  <si>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</si>
  <si>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</si>
  <si>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</si>
  <si>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</si>
  <si>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</si>
  <si>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</si>
  <si>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</si>
  <si>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</si>
  <si>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</si>
  <si>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</si>
  <si>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</si>
  <si>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</si>
  <si>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</si>
  <si>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</si>
  <si>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</si>
  <si>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</si>
  <si>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</si>
  <si>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</si>
  <si>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</si>
  <si>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</si>
  <si>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</si>
  <si>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</si>
  <si>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</si>
  <si>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</si>
  <si>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</si>
  <si>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</si>
  <si>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</si>
  <si>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</si>
  <si>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</si>
  <si>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</si>
  <si>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</si>
  <si>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</si>
  <si>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</si>
  <si>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</si>
  <si>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</si>
  <si>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</si>
  <si>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</si>
  <si>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</si>
  <si>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</si>
  <si>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</si>
  <si>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</si>
  <si>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</si>
  <si>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</si>
  <si>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</si>
  <si>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</si>
  <si>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</si>
  <si>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</si>
  <si>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</si>
  <si>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</si>
  <si>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</si>
  <si>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</si>
  <si>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</si>
  <si>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</si>
  <si>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</si>
  <si>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</si>
  <si>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</si>
  <si>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</si>
  <si>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</si>
  <si>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</si>
  <si>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</si>
  <si>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</si>
  <si>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</si>
  <si>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</si>
  <si>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</si>
  <si>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</si>
  <si>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</si>
  <si>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</si>
  <si>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</si>
  <si>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</si>
  <si>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</si>
  <si>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</si>
  <si>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</si>
  <si>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</si>
  <si>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</si>
  <si>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</si>
  <si>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</si>
  <si>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</si>
  <si>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</si>
  <si>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</si>
  <si>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</si>
  <si>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</si>
  <si>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</si>
  <si>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</si>
  <si>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</si>
  <si>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</si>
  <si>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</si>
  <si>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</si>
  <si>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</si>
  <si>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</si>
  <si>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</si>
  <si>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</si>
  <si>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</si>
  <si>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</si>
  <si>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</si>
  <si>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</si>
  <si>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</si>
  <si>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</si>
  <si>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</si>
  <si>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</si>
  <si>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</si>
  <si>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</si>
  <si>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</si>
  <si>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</si>
  <si>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</si>
  <si>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</si>
  <si>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</si>
  <si>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</si>
  <si>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</si>
  <si>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</si>
  <si>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</si>
  <si>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</si>
  <si>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</si>
  <si>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</si>
  <si>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</si>
  <si>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</si>
  <si>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</si>
  <si>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</si>
  <si>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</si>
  <si>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</si>
  <si>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</si>
  <si>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</si>
  <si>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</si>
  <si>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</si>
  <si>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</si>
  <si>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</si>
  <si>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</si>
  <si>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</si>
  <si>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</si>
  <si>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</si>
  <si>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</si>
  <si>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</si>
  <si>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</si>
  <si>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</si>
  <si>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</si>
  <si>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</si>
  <si>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</si>
  <si>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</si>
  <si>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</si>
  <si>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</si>
  <si>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</si>
  <si>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</si>
  <si>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</si>
  <si>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</si>
  <si>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</si>
  <si>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</si>
  <si>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</si>
  <si>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</si>
  <si>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</si>
  <si>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</si>
  <si>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</si>
  <si>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</si>
  <si>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</si>
  <si>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</si>
  <si>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</si>
  <si>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</si>
  <si>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</si>
  <si>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</si>
  <si>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</si>
  <si>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</si>
  <si>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</si>
  <si>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</si>
  <si>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</si>
  <si>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</si>
  <si>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</si>
  <si>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</si>
  <si>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</si>
  <si>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</si>
  <si>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</si>
  <si>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</si>
  <si>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</si>
  <si>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</si>
  <si>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</si>
  <si>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</si>
  <si>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</si>
  <si>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</si>
  <si>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</si>
  <si>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</si>
  <si>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</si>
  <si>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</si>
  <si>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</si>
  <si>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</si>
  <si>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</si>
  <si>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</si>
  <si>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</si>
  <si>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</si>
  <si>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</si>
  <si>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</si>
  <si>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</si>
  <si>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</si>
  <si>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</si>
  <si>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</si>
  <si>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</si>
  <si>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</si>
  <si>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</si>
  <si>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</si>
  <si>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</si>
  <si>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</si>
  <si>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</si>
  <si>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</si>
  <si>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</si>
  <si>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</si>
  <si>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</si>
  <si>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</si>
  <si>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</si>
  <si>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</si>
  <si>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</si>
  <si>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</si>
  <si>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</si>
  <si>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</si>
  <si>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</si>
  <si>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</si>
  <si>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</si>
  <si>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</si>
  <si>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</si>
  <si>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</si>
  <si>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</si>
  <si>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</si>
  <si>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</si>
  <si>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</si>
  <si>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</si>
  <si>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</si>
  <si>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</si>
  <si>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</si>
  <si>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</si>
  <si>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</si>
  <si>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</si>
  <si>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</si>
  <si>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</si>
  <si>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</si>
  <si>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</si>
  <si>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</si>
  <si>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</si>
  <si>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</si>
  <si>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</si>
  <si>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</si>
  <si>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</si>
  <si>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</si>
  <si>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</si>
  <si>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</si>
  <si>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</si>
  <si>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</si>
  <si>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</si>
  <si>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</si>
  <si>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</si>
  <si>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</si>
  <si>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</si>
  <si>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</si>
  <si>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</si>
  <si>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</si>
  <si>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</si>
  <si>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</si>
  <si>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</si>
  <si>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</si>
  <si>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</si>
  <si>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</si>
  <si>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</si>
  <si>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</si>
  <si>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</si>
  <si>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</si>
  <si>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</si>
  <si>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</si>
  <si>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</si>
  <si>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</si>
  <si>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</si>
  <si>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</si>
  <si>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</si>
  <si>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</si>
  <si>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</si>
  <si>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</si>
  <si>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</si>
  <si>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</si>
  <si>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</si>
  <si>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</si>
  <si>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</si>
  <si>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</si>
  <si>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</si>
  <si>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</si>
  <si>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</si>
  <si>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</si>
  <si>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</si>
  <si>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</si>
  <si>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</si>
  <si>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</si>
  <si>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</si>
  <si>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</si>
  <si>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</si>
  <si>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</si>
  <si>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</si>
  <si>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</si>
  <si>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</si>
  <si>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</si>
  <si>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</si>
  <si>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</si>
  <si>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</si>
  <si>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</si>
  <si>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</si>
  <si>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</si>
  <si>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</si>
  <si>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</si>
  <si>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</si>
  <si>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</si>
  <si>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</si>
  <si>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</si>
  <si>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</si>
  <si>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</si>
  <si>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</si>
  <si>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</si>
  <si>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</si>
  <si>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</si>
  <si>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</si>
  <si>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</si>
  <si>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</si>
  <si>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</si>
  <si>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</si>
  <si>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</si>
  <si>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</si>
  <si>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</si>
  <si>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</si>
  <si>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</si>
  <si>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</si>
  <si>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</si>
  <si>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</si>
  <si>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</si>
  <si>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</si>
  <si>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</si>
  <si>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</si>
  <si>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</si>
  <si>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</si>
  <si>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</si>
  <si>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</si>
  <si>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</si>
  <si>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</si>
  <si>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</si>
  <si>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</si>
  <si>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</si>
  <si>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</si>
  <si>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</si>
  <si>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</si>
  <si>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</si>
  <si>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</si>
  <si>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</si>
  <si>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</si>
  <si>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</si>
  <si>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</si>
  <si>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</si>
  <si>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</si>
  <si>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</si>
  <si>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</si>
  <si>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</si>
  <si>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</si>
  <si>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</si>
  <si>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</si>
  <si>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</si>
  <si>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</si>
  <si>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</si>
  <si>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</si>
  <si>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</si>
  <si>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</si>
  <si>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</si>
  <si>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</si>
  <si>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</si>
  <si>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</si>
  <si>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</si>
  <si>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</si>
  <si>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</si>
  <si>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</si>
  <si>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</si>
  <si>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</si>
  <si>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</si>
  <si>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</si>
  <si>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</si>
  <si>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</si>
  <si>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</si>
  <si>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</si>
  <si>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</si>
  <si>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</si>
  <si>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</si>
  <si>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</si>
  <si>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</si>
  <si>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</si>
  <si>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</si>
  <si>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</si>
  <si>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</si>
  <si>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</si>
  <si>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</si>
  <si>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</si>
  <si>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</si>
  <si>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</si>
  <si>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</si>
  <si>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</si>
  <si>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</si>
  <si>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</si>
  <si>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</si>
  <si>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</si>
  <si>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</si>
  <si>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</si>
  <si>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</si>
  <si>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</si>
  <si>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</si>
  <si>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</si>
  <si>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</si>
  <si>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</si>
  <si>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</si>
  <si>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</si>
  <si>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</si>
  <si>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</si>
  <si>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</si>
  <si>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</si>
  <si>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</si>
  <si>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</si>
  <si>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</si>
  <si>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</si>
  <si>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</si>
  <si>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</si>
  <si>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</si>
  <si>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</si>
  <si>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</si>
  <si>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</si>
  <si>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</si>
  <si>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</si>
  <si>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</si>
  <si>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</si>
  <si>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</si>
  <si>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</si>
  <si>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</si>
  <si>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</si>
  <si>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</si>
  <si>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</si>
  <si>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</si>
  <si>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</si>
  <si>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</si>
  <si>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</si>
  <si>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</si>
  <si>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</si>
  <si>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</si>
  <si>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</si>
  <si>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</si>
  <si>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</si>
  <si>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</si>
  <si>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</si>
  <si>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</si>
  <si>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</si>
  <si>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</si>
  <si>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</si>
  <si>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</si>
  <si>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</si>
  <si>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</si>
  <si>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</si>
  <si>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</si>
  <si>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</si>
  <si>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</si>
  <si>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</si>
  <si>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</si>
  <si>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</si>
  <si>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</si>
  <si>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</si>
  <si>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</si>
  <si>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</si>
  <si>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</si>
  <si>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</si>
  <si>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</si>
  <si>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</si>
  <si>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</si>
  <si>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</si>
  <si>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</si>
  <si>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</si>
  <si>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</si>
  <si>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</si>
  <si>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</si>
  <si>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</si>
  <si>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</si>
  <si>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</si>
  <si>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</si>
  <si>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</si>
  <si>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</si>
  <si>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</si>
  <si>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</si>
  <si>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</si>
  <si>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</si>
  <si>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</si>
  <si>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</si>
  <si>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</si>
  <si>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</si>
  <si>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</si>
  <si>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</si>
  <si>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</si>
  <si>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</si>
  <si>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</si>
  <si>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</si>
  <si>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</si>
  <si>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</si>
  <si>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</si>
  <si>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</si>
  <si>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</si>
  <si>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</si>
  <si>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</si>
  <si>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</si>
  <si>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</si>
  <si>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</si>
  <si>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</si>
  <si>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</si>
  <si>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</si>
  <si>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</si>
  <si>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</si>
  <si>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</si>
  <si>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</si>
  <si>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</si>
  <si>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</si>
  <si>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</si>
  <si>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</si>
  <si>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</si>
  <si>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</si>
  <si>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</si>
  <si>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</si>
  <si>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</si>
  <si>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</si>
  <si>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</si>
  <si>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</si>
  <si>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</si>
  <si>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</si>
  <si>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</si>
  <si>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</si>
  <si>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</si>
  <si>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</si>
  <si>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</si>
  <si>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</si>
  <si>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</si>
  <si>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</si>
  <si>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</si>
  <si>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</si>
  <si>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</si>
  <si>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</si>
  <si>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</si>
  <si>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</si>
  <si>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</si>
  <si>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</si>
  <si>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</si>
  <si>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</si>
  <si>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</si>
  <si>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</si>
  <si>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</si>
  <si>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</si>
  <si>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</si>
  <si>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</si>
  <si>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</si>
  <si>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</si>
  <si>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</si>
  <si>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</si>
  <si>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</si>
  <si>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</si>
  <si>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</si>
  <si>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</si>
  <si>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</si>
  <si>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</si>
  <si>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</si>
  <si>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</si>
  <si>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</si>
  <si>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</si>
  <si>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</si>
  <si>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</si>
  <si>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</si>
  <si>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</si>
  <si>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</si>
  <si>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</si>
  <si>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</si>
  <si>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</si>
  <si>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</si>
  <si>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</si>
  <si>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</si>
  <si>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</si>
  <si>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</si>
  <si>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</si>
  <si>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</si>
  <si>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</si>
  <si>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</si>
  <si>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</si>
  <si>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</si>
  <si>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</si>
  <si>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</si>
  <si>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</si>
  <si>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</si>
  <si>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</si>
  <si>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</si>
  <si>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</si>
  <si>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</si>
  <si>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</si>
  <si>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</si>
  <si>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</si>
  <si>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</si>
  <si>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</si>
  <si>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</si>
  <si>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</si>
  <si>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</si>
  <si>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</si>
  <si>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</si>
  <si>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</si>
  <si>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</si>
  <si>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</si>
  <si>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</si>
  <si>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</si>
  <si>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</si>
  <si>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</si>
  <si>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</si>
  <si>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</si>
  <si>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</si>
  <si>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</si>
  <si>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</si>
  <si>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</si>
  <si>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</si>
  <si>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</si>
  <si>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</si>
  <si>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</si>
  <si>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</si>
  <si>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</si>
  <si>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</si>
  <si>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</si>
  <si>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</si>
  <si>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</si>
  <si>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</si>
  <si>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</si>
  <si>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</si>
  <si>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</si>
  <si>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</si>
  <si>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</si>
  <si>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</si>
  <si>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</si>
  <si>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</si>
  <si>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</si>
  <si>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</si>
  <si>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</si>
  <si>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</si>
  <si>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</si>
  <si>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</si>
  <si>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</si>
  <si>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</si>
  <si>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</si>
  <si>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</si>
  <si>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</si>
  <si>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</si>
  <si>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</si>
  <si>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</si>
  <si>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</si>
  <si>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</si>
  <si>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</si>
  <si>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</si>
  <si>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</si>
  <si>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</si>
  <si>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</si>
  <si>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</si>
  <si>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</si>
  <si>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</si>
  <si>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</si>
  <si>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</si>
  <si>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</si>
  <si>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</si>
  <si>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</si>
  <si>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</si>
  <si>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</si>
  <si>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</si>
  <si>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</si>
  <si>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</si>
  <si>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</si>
  <si>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</si>
  <si>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</si>
  <si>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</si>
  <si>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</si>
  <si>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</si>
  <si>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</si>
  <si>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</si>
  <si>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</si>
  <si>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</si>
  <si>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</si>
  <si>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</si>
  <si>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</si>
  <si>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</si>
  <si>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</si>
  <si>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</si>
  <si>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</si>
  <si>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</si>
  <si>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</si>
  <si>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</si>
  <si>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</si>
  <si>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</si>
  <si>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</si>
  <si>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</si>
  <si>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</si>
  <si>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</si>
  <si>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</si>
  <si>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</si>
  <si>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</si>
  <si>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</si>
  <si>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</si>
  <si>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</si>
  <si>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</si>
  <si>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</si>
  <si>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</si>
  <si>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</si>
  <si>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</si>
  <si>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</si>
  <si>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</si>
  <si>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</si>
  <si>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</si>
  <si>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</si>
  <si>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</si>
  <si>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</si>
  <si>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</si>
  <si>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</si>
  <si>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</si>
  <si>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</si>
  <si>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</si>
  <si>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</si>
  <si>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</si>
  <si>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</si>
  <si>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</si>
  <si>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</si>
  <si>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</si>
  <si>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</si>
  <si>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</si>
  <si>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</si>
  <si>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</si>
  <si>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</si>
  <si>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</si>
  <si>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</si>
  <si>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</si>
  <si>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</si>
  <si>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</si>
  <si>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</si>
  <si>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</si>
  <si>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</si>
  <si>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</si>
  <si>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</si>
  <si>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</si>
  <si>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</si>
  <si>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</si>
  <si>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</si>
  <si>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</si>
  <si>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</si>
  <si>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</si>
  <si>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</si>
  <si>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</si>
  <si>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</si>
  <si>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</si>
  <si>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</si>
  <si>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</si>
  <si>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</si>
  <si>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</si>
  <si>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</si>
  <si>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</si>
  <si>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</si>
  <si>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</si>
  <si>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</si>
  <si>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</si>
  <si>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</si>
  <si>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</si>
  <si>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</si>
  <si>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</si>
  <si>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</si>
  <si>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</si>
  <si>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</si>
  <si>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</si>
  <si>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</si>
  <si>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</si>
  <si>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</si>
  <si>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</si>
  <si>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</si>
  <si>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</si>
  <si>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</si>
  <si>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</si>
  <si>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</si>
  <si>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</si>
  <si>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</si>
  <si>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</si>
  <si>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</si>
  <si>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</si>
  <si>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</si>
  <si>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</si>
  <si>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</si>
  <si>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</si>
  <si>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</si>
  <si>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</si>
  <si>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</si>
  <si>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</si>
  <si>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</si>
  <si>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</si>
  <si>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</si>
  <si>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</si>
  <si>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</si>
  <si>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</si>
  <si>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</si>
  <si>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</si>
  <si>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</si>
  <si>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</si>
  <si>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</si>
  <si>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</si>
  <si>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</si>
  <si>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</si>
  <si>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</si>
  <si>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</si>
  <si>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</si>
  <si>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</si>
  <si>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</si>
  <si>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</si>
  <si>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</si>
  <si>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</si>
  <si>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</si>
  <si>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</si>
  <si>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</si>
  <si>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</si>
  <si>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</si>
  <si>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</si>
  <si>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</si>
  <si>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</si>
  <si>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</si>
  <si>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</si>
  <si>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</si>
  <si>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</si>
  <si>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</si>
  <si>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</si>
  <si>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</si>
  <si>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</si>
  <si>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</si>
  <si>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</si>
  <si>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</si>
  <si>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</si>
  <si>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</si>
  <si>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</si>
  <si>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</si>
  <si>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</si>
  <si>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</si>
  <si>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</si>
  <si>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</si>
  <si>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</si>
  <si>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</si>
  <si>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</si>
  <si>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</si>
  <si>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</si>
  <si>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</si>
  <si>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</si>
  <si>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</si>
  <si>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</si>
  <si>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</si>
  <si>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</si>
  <si>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</si>
  <si>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</si>
  <si>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</si>
  <si>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</si>
  <si>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</si>
  <si>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</si>
  <si>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</si>
  <si>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</si>
  <si>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</si>
  <si>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</si>
  <si>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</si>
  <si>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</si>
  <si>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</si>
  <si>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</si>
  <si>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</si>
  <si>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</si>
  <si>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</si>
  <si>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</si>
  <si>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</si>
  <si>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</si>
  <si>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</si>
  <si>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</si>
  <si>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</si>
  <si>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</si>
  <si>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</si>
  <si>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</si>
  <si>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</si>
  <si>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</si>
  <si>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</si>
  <si>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</si>
  <si>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</si>
  <si>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</si>
  <si>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</si>
  <si>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</si>
  <si>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</si>
  <si>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</si>
  <si>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</si>
  <si>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</si>
  <si>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</si>
  <si>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</si>
  <si>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</si>
  <si>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</si>
  <si>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</si>
  <si>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</si>
  <si>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</si>
  <si>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</si>
  <si>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</si>
  <si>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</si>
  <si>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</si>
  <si>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</si>
  <si>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</si>
  <si>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</si>
  <si>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</si>
  <si>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</si>
  <si>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</si>
  <si>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</si>
  <si>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</si>
  <si>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</si>
  <si>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</si>
  <si>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</si>
  <si>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</si>
  <si>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</si>
  <si>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</si>
  <si>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</si>
  <si>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</si>
  <si>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</si>
  <si>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</si>
  <si>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</si>
  <si>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</si>
  <si>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</si>
  <si>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</si>
  <si>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</si>
  <si>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</si>
  <si>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</si>
  <si>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</si>
  <si>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</si>
  <si>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</si>
  <si>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</si>
  <si>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</si>
  <si>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</si>
  <si>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</si>
  <si>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</si>
  <si>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</si>
  <si>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</si>
  <si>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</si>
  <si>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</si>
  <si>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</si>
  <si>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</si>
  <si>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</si>
  <si>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</si>
  <si>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</si>
  <si>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</si>
  <si>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</si>
  <si>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</si>
  <si>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</si>
  <si>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</si>
  <si>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</si>
  <si>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</si>
  <si>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</si>
  <si>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</si>
  <si>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</si>
  <si>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</si>
  <si>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</si>
  <si>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</si>
  <si>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</si>
  <si>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</si>
  <si>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</si>
  <si>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</si>
  <si>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</si>
  <si>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</si>
  <si>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</si>
  <si>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</si>
  <si>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</si>
  <si>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</si>
  <si>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</si>
  <si>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</si>
  <si>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</si>
  <si>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</si>
  <si>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</si>
  <si>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</si>
  <si>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</si>
  <si>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</si>
  <si>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</si>
  <si>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</si>
  <si>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</si>
  <si>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</si>
  <si>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</si>
  <si>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</si>
  <si>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</si>
  <si>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</si>
  <si>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</si>
  <si>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</si>
  <si>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</si>
  <si>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</si>
  <si>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</si>
  <si>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</si>
  <si>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</si>
  <si>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</si>
  <si>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</si>
  <si>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</si>
  <si>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</si>
  <si>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</si>
  <si>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</si>
  <si>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</si>
  <si>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</si>
  <si>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</si>
  <si>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</si>
  <si>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</si>
  <si>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</si>
  <si>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</si>
  <si>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</si>
  <si>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</si>
  <si>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</si>
  <si>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</si>
  <si>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</si>
  <si>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</si>
  <si>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</si>
  <si>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</si>
  <si>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</si>
  <si>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</si>
  <si>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</si>
  <si>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</si>
  <si>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</si>
  <si>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</si>
  <si>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</si>
  <si>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</si>
  <si>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</si>
  <si>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</si>
  <si>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</si>
  <si>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</si>
  <si>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</si>
  <si>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</si>
  <si>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</si>
  <si>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</si>
  <si>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</si>
  <si>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</si>
  <si>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</si>
  <si>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</si>
  <si>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</si>
  <si>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</si>
  <si>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</si>
  <si>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</si>
  <si>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</si>
  <si>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</si>
  <si>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</si>
  <si>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</si>
  <si>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</si>
  <si>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</si>
  <si>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</si>
  <si>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</si>
  <si>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</si>
  <si>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</si>
  <si>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</si>
  <si>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</si>
  <si>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</si>
  <si>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</si>
  <si>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</si>
  <si>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</si>
  <si>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</si>
  <si>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</si>
  <si>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</si>
  <si>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</si>
  <si>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</si>
  <si>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</si>
  <si>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</si>
  <si>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</si>
  <si>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</si>
  <si>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</si>
  <si>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</si>
  <si>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</si>
  <si>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</si>
  <si>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</si>
  <si>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</si>
  <si>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</si>
  <si>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</si>
  <si>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</si>
  <si>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</si>
  <si>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</si>
  <si>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</si>
  <si>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</si>
  <si>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</si>
  <si>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</si>
  <si>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</si>
  <si>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</si>
  <si>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</si>
  <si>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</si>
  <si>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</si>
  <si>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</si>
  <si>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</si>
  <si>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</si>
  <si>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</si>
  <si>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</si>
  <si>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</si>
  <si>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</si>
  <si>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</si>
  <si>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</si>
  <si>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</si>
  <si>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</si>
  <si>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</si>
  <si>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</si>
  <si>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</si>
  <si>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</si>
  <si>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</si>
  <si>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</si>
  <si>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</si>
  <si>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</si>
  <si>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</si>
  <si>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</si>
  <si>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</si>
  <si>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</si>
  <si>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</si>
  <si>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</si>
  <si>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</si>
  <si>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</si>
  <si>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</si>
  <si>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</si>
  <si>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</si>
  <si>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</si>
  <si>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</si>
  <si>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</si>
  <si>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</si>
  <si>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</si>
  <si>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</si>
  <si>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</si>
  <si>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</si>
  <si>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</si>
  <si>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</si>
  <si>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</si>
  <si>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</si>
  <si>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</si>
  <si>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</si>
  <si>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</si>
  <si>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</si>
  <si>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</si>
  <si>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</si>
  <si>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</si>
  <si>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</si>
  <si>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</si>
  <si>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</si>
  <si>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</si>
  <si>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</si>
  <si>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</si>
  <si>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</si>
  <si>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</si>
  <si>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</si>
  <si>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</si>
  <si>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</si>
  <si>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</si>
  <si>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</si>
  <si>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</si>
  <si>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</si>
  <si>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</si>
  <si>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</si>
  <si>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</si>
  <si>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</si>
  <si>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</si>
  <si>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</si>
  <si>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</si>
  <si>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</si>
  <si>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</si>
  <si>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</si>
  <si>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</si>
  <si>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</si>
  <si>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</si>
  <si>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</si>
  <si>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</si>
  <si>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</si>
  <si>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</si>
  <si>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</si>
  <si>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</si>
  <si>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</si>
  <si>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</si>
  <si>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</si>
  <si>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</si>
  <si>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</si>
  <si>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</si>
  <si>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</si>
  <si>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</si>
  <si>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</si>
  <si>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</si>
  <si>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</si>
  <si>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</si>
  <si>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</si>
  <si>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</si>
  <si>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</si>
  <si>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</si>
  <si>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</si>
  <si>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</si>
  <si>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</si>
  <si>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</si>
  <si>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</si>
  <si>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</si>
  <si>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</si>
  <si>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</si>
  <si>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</si>
  <si>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</si>
  <si>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</si>
  <si>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</si>
  <si>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</si>
  <si>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</si>
  <si>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</si>
  <si>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</si>
  <si>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</si>
  <si>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</si>
  <si>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</si>
  <si>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</si>
  <si>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</si>
  <si>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</si>
  <si>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</si>
  <si>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</si>
  <si>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</si>
  <si>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</si>
  <si>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</si>
  <si>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</si>
  <si>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</si>
  <si>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</si>
  <si>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</si>
  <si>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</si>
  <si>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</si>
  <si>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</si>
  <si>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</si>
  <si>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</si>
  <si>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</si>
  <si>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</si>
  <si>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</si>
  <si>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</si>
  <si>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</si>
  <si>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</si>
  <si>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</si>
  <si>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</si>
  <si>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</si>
  <si>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</si>
  <si>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</si>
  <si>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</si>
  <si>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</si>
  <si>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</si>
  <si>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</si>
  <si>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</si>
  <si>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</si>
  <si>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</si>
  <si>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</si>
  <si>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</si>
  <si>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</si>
  <si>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</si>
  <si>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</si>
  <si>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</si>
  <si>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</si>
  <si>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</si>
  <si>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</si>
  <si>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</si>
  <si>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</si>
  <si>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</si>
  <si>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</si>
  <si>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</si>
  <si>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</si>
  <si>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</si>
  <si>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</si>
  <si>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</si>
  <si>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</si>
  <si>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</si>
  <si>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</si>
  <si>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</si>
  <si>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</si>
  <si>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</si>
  <si>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</si>
  <si>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</si>
  <si>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</si>
  <si>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</si>
  <si>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</si>
  <si>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</si>
  <si>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</si>
  <si>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</si>
  <si>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</si>
  <si>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</si>
  <si>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</si>
  <si>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</si>
  <si>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</si>
  <si>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</si>
  <si>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</si>
  <si>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</si>
  <si>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</si>
  <si>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</si>
  <si>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</si>
  <si>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</si>
  <si>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</si>
  <si>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</si>
  <si>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</si>
  <si>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</si>
  <si>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</si>
  <si>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</si>
  <si>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</si>
  <si>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</si>
  <si>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</si>
  <si>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</si>
  <si>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</si>
  <si>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</si>
  <si>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</si>
  <si>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</si>
  <si>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</si>
  <si>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</si>
  <si>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</si>
  <si>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</si>
  <si>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</si>
  <si>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</si>
  <si>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</si>
  <si>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</si>
  <si>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</si>
  <si>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</si>
  <si>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</si>
  <si>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</si>
  <si>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</si>
  <si>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</si>
  <si>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</si>
  <si>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</si>
  <si>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</si>
  <si>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</si>
  <si>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</si>
  <si>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</si>
  <si>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</si>
  <si>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</si>
  <si>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</si>
  <si>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</si>
  <si>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</si>
  <si>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</si>
  <si>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</si>
  <si>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</si>
  <si>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</si>
  <si>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</si>
  <si>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</si>
  <si>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</si>
  <si>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</si>
  <si>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</si>
  <si>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</si>
  <si>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</si>
  <si>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</si>
  <si>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</si>
  <si>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</si>
  <si>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</si>
  <si>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</si>
  <si>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</si>
  <si>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</si>
  <si>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</si>
  <si>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</si>
  <si>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</si>
  <si>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</si>
  <si>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</si>
  <si>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</si>
  <si>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</si>
  <si>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</si>
  <si>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</si>
  <si>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</si>
  <si>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</si>
  <si>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</si>
  <si>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</si>
  <si>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</si>
  <si>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</si>
  <si>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</si>
  <si>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</si>
  <si>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</si>
  <si>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</si>
  <si>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</si>
  <si>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</si>
  <si>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</si>
  <si>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</si>
  <si>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</si>
  <si>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</si>
  <si>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</si>
  <si>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</si>
  <si>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</si>
  <si>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</si>
  <si>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</si>
  <si>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</si>
  <si>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</si>
  <si>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</si>
  <si>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</si>
  <si>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</si>
  <si>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</si>
  <si>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</si>
  <si>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</si>
  <si>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</si>
  <si>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</si>
  <si>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</si>
  <si>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</si>
  <si>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</si>
  <si>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</si>
  <si>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</si>
  <si>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</si>
  <si>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</si>
  <si>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</si>
  <si>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</si>
  <si>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</si>
  <si>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</si>
  <si>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</si>
  <si>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</si>
  <si>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</si>
  <si>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</si>
  <si>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</si>
  <si>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</si>
  <si>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</si>
  <si>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</si>
  <si>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</si>
  <si>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</si>
  <si>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</si>
  <si>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</si>
  <si>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</si>
  <si>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</si>
  <si>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</si>
  <si>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</si>
  <si>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</si>
  <si>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</si>
  <si>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</si>
  <si>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</si>
  <si>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</si>
  <si>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</si>
  <si>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</si>
  <si>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</si>
  <si>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</si>
  <si>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</si>
  <si>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</si>
  <si>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</si>
  <si>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</si>
  <si>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</si>
  <si>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</si>
  <si>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</si>
  <si>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</si>
  <si>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</si>
  <si>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</si>
  <si>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</si>
  <si>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</si>
  <si>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</si>
  <si>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</si>
  <si>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</si>
  <si>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</si>
  <si>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</si>
  <si>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</si>
  <si>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</si>
  <si>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</si>
  <si>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</si>
  <si>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</si>
  <si>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</si>
  <si>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</si>
  <si>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</si>
  <si>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</si>
  <si>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</si>
  <si>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</si>
  <si>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</si>
  <si>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</si>
  <si>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</si>
  <si>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</si>
  <si>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</si>
  <si>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</si>
  <si>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</si>
  <si>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</si>
  <si>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</si>
  <si>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</si>
  <si>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</si>
  <si>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</si>
  <si>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</si>
  <si>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</si>
  <si>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</si>
  <si>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</si>
  <si>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</si>
  <si>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</si>
  <si>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</si>
  <si>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</si>
  <si>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</si>
  <si>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</si>
  <si>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</si>
  <si>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</si>
  <si>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</si>
  <si>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</si>
  <si>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</si>
  <si>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</si>
  <si>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</si>
  <si>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</si>
  <si>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</si>
  <si>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</si>
  <si>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</si>
  <si>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</si>
  <si>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</si>
  <si>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</si>
  <si>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</si>
  <si>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</si>
  <si>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</si>
  <si>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</si>
  <si>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</si>
  <si>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</si>
  <si>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</si>
  <si>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</si>
  <si>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</si>
  <si>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</si>
  <si>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</si>
  <si>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</si>
  <si>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</si>
  <si>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</si>
  <si>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</si>
  <si>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</si>
  <si>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</si>
  <si>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</si>
  <si>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</si>
  <si>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</si>
  <si>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</si>
  <si>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</si>
  <si>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</si>
  <si>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</si>
  <si>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</si>
  <si>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</si>
  <si>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</si>
  <si>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</si>
  <si>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</si>
  <si>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</si>
  <si>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</si>
  <si>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</si>
  <si>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</si>
  <si>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</si>
  <si>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</si>
  <si>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</si>
  <si>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</si>
  <si>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</si>
  <si>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</si>
  <si>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</si>
  <si>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</si>
  <si>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</si>
  <si>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</si>
  <si>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</si>
  <si>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</si>
  <si>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</si>
  <si>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</si>
  <si>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</si>
  <si>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</si>
  <si>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</si>
  <si>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</si>
  <si>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</si>
  <si>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</si>
  <si>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</si>
  <si>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</si>
  <si>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</si>
  <si>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</si>
  <si>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</si>
  <si>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</si>
  <si>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</si>
  <si>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</si>
  <si>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</si>
  <si>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</si>
  <si>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</si>
  <si>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</si>
  <si>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</si>
  <si>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</si>
  <si>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</si>
  <si>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</si>
  <si>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</si>
  <si>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</si>
  <si>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</si>
  <si>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</si>
  <si>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</si>
  <si>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</si>
  <si>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</si>
  <si>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</si>
  <si>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</si>
  <si>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</si>
  <si>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</si>
  <si>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</si>
  <si>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</si>
  <si>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</si>
  <si>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</si>
  <si>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</si>
  <si>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</si>
  <si>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</si>
  <si>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</si>
  <si>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</si>
  <si>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</si>
  <si>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</si>
  <si>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</si>
  <si>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</si>
  <si>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</si>
  <si>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</si>
  <si>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</si>
  <si>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</si>
  <si>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</si>
  <si>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</si>
  <si>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</si>
  <si>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</si>
  <si>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</si>
  <si>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</si>
  <si>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</si>
  <si>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</si>
  <si>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</si>
  <si>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</si>
  <si>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</si>
  <si>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</si>
  <si>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</si>
  <si>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</si>
  <si>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</si>
  <si>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</si>
  <si>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</si>
  <si>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</si>
  <si>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</si>
  <si>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</si>
  <si>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</si>
  <si>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</si>
  <si>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</si>
  <si>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</si>
  <si>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</si>
  <si>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</si>
  <si>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</si>
  <si>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</si>
  <si>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</si>
  <si>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</si>
  <si>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</si>
  <si>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</si>
  <si>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</si>
  <si>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</si>
  <si>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</si>
  <si>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</si>
  <si>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</si>
  <si>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</si>
  <si>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</si>
  <si>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</si>
  <si>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</si>
  <si>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</si>
  <si>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</si>
  <si>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</si>
  <si>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</si>
  <si>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</si>
  <si>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</si>
  <si>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</si>
  <si>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</si>
  <si>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</si>
  <si>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</si>
  <si>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</si>
  <si>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</si>
  <si>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</si>
  <si>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</si>
  <si>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</si>
  <si>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</si>
  <si>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</si>
  <si>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</si>
  <si>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</si>
  <si>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</si>
  <si>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</si>
  <si>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</si>
  <si>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</si>
  <si>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</si>
  <si>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</si>
  <si>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</si>
  <si>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</si>
  <si>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</si>
  <si>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</si>
  <si>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</si>
  <si>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</si>
  <si>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</si>
  <si>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</si>
  <si>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</si>
  <si>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</si>
  <si>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</si>
  <si>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</si>
  <si>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</si>
  <si>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</si>
  <si>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</si>
  <si>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</si>
  <si>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</si>
  <si>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</si>
  <si>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</si>
  <si>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</si>
  <si>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</si>
  <si>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</si>
  <si>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</si>
  <si>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</si>
  <si>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</si>
  <si>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</si>
  <si>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</si>
  <si>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</si>
  <si>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</si>
  <si>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</si>
  <si>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</si>
  <si>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</si>
  <si>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</si>
  <si>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</si>
  <si>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</si>
  <si>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</si>
  <si>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</si>
  <si>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</si>
  <si>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</si>
  <si>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</si>
  <si>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</si>
  <si>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</si>
  <si>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</si>
  <si>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</si>
  <si>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</si>
  <si>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</si>
  <si>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</si>
  <si>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</si>
  <si>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</si>
  <si>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</si>
  <si>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</si>
  <si>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</si>
  <si>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</si>
  <si>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</si>
  <si>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</si>
  <si>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</si>
  <si>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</si>
  <si>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</si>
  <si>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</si>
  <si>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</si>
  <si>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</si>
  <si>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</si>
  <si>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</si>
  <si>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</si>
  <si>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</si>
  <si>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</si>
  <si>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</si>
  <si>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</si>
  <si>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</si>
  <si>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</si>
  <si>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</si>
  <si>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</si>
  <si>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</si>
  <si>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</si>
  <si>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</si>
  <si>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</si>
  <si>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</si>
  <si>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</si>
  <si>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</si>
  <si>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</si>
  <si>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</si>
  <si>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</si>
  <si>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</si>
  <si>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</si>
  <si>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</si>
  <si>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</si>
  <si>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</si>
  <si>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</si>
  <si>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</si>
  <si>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</si>
  <si>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</si>
  <si>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</si>
  <si>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</si>
  <si>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</si>
  <si>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</si>
  <si>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</si>
  <si>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</si>
  <si>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</si>
  <si>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</si>
  <si>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</si>
  <si>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</si>
  <si>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</si>
  <si>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</si>
  <si>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</si>
  <si>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</si>
  <si>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</si>
  <si>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</si>
  <si>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</si>
  <si>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</si>
  <si>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</si>
  <si>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</si>
  <si>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</si>
  <si>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</si>
  <si>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</si>
  <si>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</si>
  <si>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</si>
  <si>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</si>
  <si>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</si>
  <si>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</si>
  <si>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</si>
  <si>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</si>
  <si>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</si>
  <si>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</si>
  <si>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</si>
  <si>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</si>
  <si>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</si>
  <si>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</si>
  <si>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</si>
  <si>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</si>
  <si>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</si>
  <si>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</si>
  <si>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</si>
  <si>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</si>
  <si>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</si>
  <si>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</si>
  <si>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</si>
  <si>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</si>
  <si>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</si>
  <si>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</si>
  <si>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</si>
  <si>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</si>
  <si>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</si>
  <si>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</si>
  <si>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</si>
  <si>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</si>
  <si>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</si>
  <si>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</si>
  <si>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</si>
  <si>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</si>
  <si>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</si>
  <si>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</si>
  <si>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</si>
  <si>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</si>
  <si>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</si>
  <si>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</si>
  <si>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</si>
  <si>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</si>
  <si>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</si>
  <si>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</si>
  <si>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</si>
  <si>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</si>
  <si>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</si>
  <si>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</si>
  <si>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</si>
  <si>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</si>
  <si>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</si>
  <si>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</si>
  <si>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</si>
  <si>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</si>
  <si>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</si>
  <si>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</si>
  <si>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</si>
  <si>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</si>
  <si>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</si>
  <si>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</si>
  <si>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</si>
  <si>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</si>
  <si>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</si>
  <si>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</si>
  <si>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</si>
  <si>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</si>
  <si>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</si>
  <si>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</si>
  <si>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</si>
  <si>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</si>
  <si>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</si>
  <si>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</si>
  <si>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</si>
  <si>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</si>
  <si>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</si>
  <si>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</si>
  <si>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</si>
  <si>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</si>
  <si>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</si>
  <si>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</si>
  <si>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</si>
  <si>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</si>
  <si>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</si>
  <si>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</si>
  <si>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</si>
  <si>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</si>
  <si>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</si>
  <si>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</si>
  <si>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</si>
  <si>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</si>
  <si>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</si>
  <si>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</si>
  <si>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</si>
  <si>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</si>
  <si>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</si>
  <si>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</si>
  <si>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</si>
  <si>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</si>
  <si>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</si>
  <si>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</si>
  <si>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</si>
  <si>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</si>
  <si>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</si>
  <si>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</si>
  <si>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</si>
  <si>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</si>
  <si>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</si>
  <si>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</si>
  <si>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</si>
  <si>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</si>
  <si>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</si>
  <si>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</si>
  <si>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</si>
  <si>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</si>
  <si>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</si>
  <si>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</si>
  <si>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</si>
  <si>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</si>
  <si>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</si>
  <si>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</si>
  <si>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</si>
  <si>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</si>
  <si>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</si>
  <si>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</si>
  <si>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</si>
  <si>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</si>
  <si>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</si>
  <si>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</si>
  <si>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</si>
  <si>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</si>
  <si>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</si>
  <si>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</si>
  <si>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</si>
  <si>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</si>
  <si>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</si>
  <si>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</si>
  <si>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</si>
  <si>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</si>
  <si>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</si>
  <si>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</si>
  <si>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</si>
  <si>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</si>
  <si>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</si>
  <si>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</si>
  <si>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</si>
  <si>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</si>
  <si>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</si>
  <si>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</si>
  <si>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</si>
  <si>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</si>
  <si>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</si>
  <si>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</si>
  <si>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</si>
  <si>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</si>
  <si>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</si>
  <si>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</si>
  <si>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</si>
  <si>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</si>
  <si>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</si>
  <si>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</si>
  <si>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</si>
  <si>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</si>
  <si>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</si>
  <si>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</si>
  <si>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</si>
  <si>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</si>
  <si>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</si>
  <si>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</si>
  <si>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</si>
  <si>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</si>
  <si>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</si>
  <si>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</si>
  <si>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</si>
  <si>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</si>
  <si>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</si>
  <si>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</si>
  <si>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</si>
  <si>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</si>
  <si>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</si>
  <si>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</si>
  <si>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</si>
  <si>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</si>
  <si>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</si>
  <si>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</si>
  <si>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</si>
  <si>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</si>
  <si>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</si>
  <si>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</si>
  <si>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</si>
  <si>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</si>
  <si>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</si>
  <si>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</si>
  <si>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</si>
  <si>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</si>
  <si>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</si>
  <si>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</si>
  <si>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</si>
  <si>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</si>
  <si>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</si>
  <si>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</si>
  <si>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</si>
  <si>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</si>
  <si>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</si>
  <si>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</si>
  <si>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</si>
  <si>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</si>
  <si>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</si>
  <si>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</si>
  <si>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</si>
  <si>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</si>
  <si>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</si>
  <si>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</si>
  <si>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</si>
  <si>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</si>
  <si>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</si>
  <si>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</si>
  <si>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</si>
  <si>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</si>
  <si>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</si>
  <si>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</si>
  <si>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</si>
  <si>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</si>
  <si>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</si>
  <si>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</si>
  <si>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</si>
  <si>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</si>
  <si>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</si>
  <si>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</si>
  <si>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</si>
  <si>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</si>
  <si>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</si>
  <si>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</si>
  <si>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</si>
  <si>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</si>
  <si>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</si>
  <si>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</si>
  <si>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</si>
  <si>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</si>
  <si>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</si>
  <si>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</si>
  <si>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</si>
  <si>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</si>
  <si>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</si>
  <si>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</si>
  <si>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</si>
  <si>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</si>
  <si>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</si>
  <si>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</si>
  <si>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</si>
  <si>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</si>
  <si>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</si>
  <si>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</si>
  <si>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</si>
  <si>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</si>
  <si>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</si>
  <si>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</si>
  <si>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</si>
  <si>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</si>
  <si>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</si>
  <si>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</si>
  <si>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</si>
  <si>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</si>
  <si>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</si>
  <si>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</si>
  <si>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</si>
  <si>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</si>
  <si>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</si>
  <si>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</si>
  <si>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</si>
  <si>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</si>
  <si>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</si>
  <si>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</si>
  <si>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</si>
  <si>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</si>
  <si>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</si>
  <si>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</si>
  <si>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</si>
  <si>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</si>
  <si>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</si>
  <si>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</si>
  <si>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</si>
  <si>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</si>
  <si>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</si>
  <si>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</si>
  <si>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</si>
  <si>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</si>
  <si>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</si>
  <si>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</si>
  <si>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</si>
  <si>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</si>
  <si>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</si>
  <si>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</si>
  <si>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</si>
  <si>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</si>
  <si>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</si>
  <si>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</si>
  <si>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</si>
  <si>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</si>
  <si>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</si>
  <si>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</si>
  <si>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</si>
  <si>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</si>
  <si>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</si>
  <si>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</si>
  <si>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</si>
  <si>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</si>
  <si>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</si>
  <si>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</si>
  <si>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</si>
  <si>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</si>
  <si>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</si>
  <si>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</si>
  <si>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</si>
  <si>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</si>
  <si>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</si>
  <si>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</si>
  <si>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</si>
  <si>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</si>
  <si>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</si>
  <si>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</si>
  <si>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</si>
  <si>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</si>
  <si>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</si>
  <si>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</si>
  <si>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</si>
  <si>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</si>
  <si>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</si>
  <si>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</si>
  <si>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</si>
  <si>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</si>
  <si>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</si>
  <si>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</si>
  <si>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</si>
  <si>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</si>
  <si>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</si>
  <si>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</si>
  <si>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</si>
  <si>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</si>
  <si>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</si>
  <si>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</si>
  <si>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</si>
  <si>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</si>
  <si>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</si>
  <si>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</si>
  <si>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</si>
  <si>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</si>
  <si>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</si>
  <si>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</si>
  <si>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</si>
  <si>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</si>
  <si>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</si>
  <si>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</si>
  <si>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</si>
  <si>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</si>
  <si>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</si>
  <si>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</si>
  <si>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</si>
  <si>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</si>
  <si>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</si>
  <si>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</si>
  <si>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</si>
  <si>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</si>
  <si>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</si>
  <si>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</si>
  <si>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</si>
  <si>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</si>
  <si>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</si>
  <si>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</si>
  <si>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</si>
  <si>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</si>
  <si>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</si>
  <si>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</si>
  <si>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</si>
  <si>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</si>
  <si>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</si>
  <si>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</si>
  <si>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</si>
  <si>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</si>
  <si>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</si>
  <si>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</si>
  <si>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</si>
  <si>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</si>
  <si>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</si>
  <si>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</si>
  <si>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</si>
  <si>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</si>
  <si>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</si>
  <si>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</si>
  <si>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</si>
  <si>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</si>
  <si>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</si>
  <si>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</si>
  <si>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</si>
  <si>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</si>
  <si>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</si>
  <si>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</si>
  <si>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</si>
  <si>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</si>
  <si>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</si>
  <si>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</si>
  <si>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</si>
  <si>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</si>
  <si>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</si>
  <si>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</si>
  <si>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</si>
  <si>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</si>
  <si>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</si>
  <si>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</si>
  <si>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</si>
  <si>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</si>
  <si>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</si>
  <si>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</si>
  <si>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</si>
  <si>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</si>
  <si>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</si>
  <si>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</si>
  <si>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</si>
  <si>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</si>
  <si>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</si>
  <si>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</si>
  <si>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</si>
  <si>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</si>
  <si>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</si>
  <si>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</si>
  <si>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</si>
  <si>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</si>
  <si>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</si>
  <si>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</si>
  <si>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</si>
  <si>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</si>
  <si>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</si>
  <si>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</si>
  <si>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</si>
  <si>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</si>
  <si>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</si>
  <si>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</si>
  <si>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</si>
  <si>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</si>
  <si>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</si>
  <si>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</si>
  <si>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</si>
  <si>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</si>
  <si>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</si>
  <si>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</si>
  <si>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</si>
  <si>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</si>
  <si>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</si>
  <si>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</si>
  <si>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</si>
  <si>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</si>
  <si>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</si>
  <si>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</si>
  <si>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</si>
  <si>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</si>
  <si>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</si>
  <si>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</si>
  <si>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</si>
  <si>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</si>
  <si>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</si>
  <si>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</si>
  <si>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</si>
  <si>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</si>
  <si>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</si>
  <si>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</si>
  <si>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</si>
  <si>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</si>
  <si>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</si>
  <si>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</si>
  <si>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</si>
  <si>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</si>
  <si>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</si>
  <si>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</si>
  <si>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</si>
  <si>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</si>
  <si>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</si>
  <si>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</si>
  <si>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</si>
  <si>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</si>
  <si>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</si>
  <si>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</si>
  <si>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</si>
  <si>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</si>
  <si>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</si>
  <si>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</si>
  <si>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</si>
  <si>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</si>
  <si>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</si>
  <si>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</si>
  <si>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</si>
  <si>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</si>
  <si>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</si>
  <si>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</si>
  <si>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</si>
  <si>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</si>
  <si>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</si>
  <si>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</si>
  <si>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</si>
  <si>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</si>
  <si>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</si>
  <si>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</si>
  <si>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</si>
  <si>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</si>
  <si>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</si>
  <si>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</si>
  <si>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</si>
  <si>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</si>
  <si>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</si>
  <si>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</si>
  <si>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</si>
  <si>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</si>
  <si>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</si>
  <si>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</si>
  <si>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</si>
  <si>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</si>
  <si>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</si>
  <si>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</si>
  <si>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</si>
  <si>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</si>
  <si>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</si>
  <si>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</si>
  <si>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</si>
  <si>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</si>
  <si>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</si>
  <si>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</si>
  <si>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</si>
  <si>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</si>
  <si>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</si>
  <si>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</si>
  <si>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</si>
  <si>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</si>
  <si>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</si>
  <si>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</si>
  <si>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</si>
  <si>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</si>
  <si>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</si>
  <si>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</si>
  <si>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</si>
  <si>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</si>
  <si>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</si>
  <si>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</si>
  <si>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</si>
  <si>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</si>
  <si>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</si>
  <si>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</si>
  <si>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</si>
  <si>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</si>
  <si>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</si>
  <si>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</si>
  <si>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</si>
  <si>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</si>
  <si>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</si>
  <si>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</si>
  <si>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</si>
  <si>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</si>
  <si>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</si>
  <si>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</si>
  <si>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</si>
  <si>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</si>
  <si>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</si>
  <si>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</si>
  <si>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</si>
  <si>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</si>
  <si>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</si>
  <si>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</si>
  <si>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</si>
  <si>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</si>
  <si>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</si>
  <si>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</si>
  <si>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</si>
  <si>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</si>
  <si>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</si>
  <si>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</si>
  <si>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</si>
  <si>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</si>
  <si>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</si>
  <si>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</si>
  <si>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</si>
  <si>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</si>
  <si>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</si>
  <si>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</si>
  <si>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</si>
  <si>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</si>
  <si>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</si>
  <si>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</si>
  <si>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</si>
  <si>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</si>
  <si>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</si>
  <si>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</si>
  <si>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</si>
  <si>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</si>
  <si>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</si>
  <si>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</si>
  <si>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</si>
  <si>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</si>
  <si>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</si>
  <si>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</si>
  <si>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</si>
  <si>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</si>
  <si>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</si>
  <si>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</si>
  <si>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</si>
  <si>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</si>
  <si>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</si>
  <si>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</si>
  <si>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</si>
  <si>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</si>
  <si>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</si>
  <si>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</si>
  <si>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</si>
  <si>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</si>
  <si>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</si>
  <si>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</si>
  <si>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</si>
  <si>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</si>
  <si>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</si>
  <si>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</si>
  <si>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</si>
  <si>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</si>
  <si>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</si>
  <si>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</si>
  <si>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</si>
  <si>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</si>
  <si>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</si>
  <si>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</si>
  <si>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</si>
  <si>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</si>
  <si>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</si>
  <si>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</si>
  <si>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</si>
  <si>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</si>
  <si>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</si>
  <si>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</si>
  <si>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</si>
  <si>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</si>
  <si>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</si>
  <si>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</si>
  <si>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</si>
  <si>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</si>
  <si>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</si>
  <si>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</si>
  <si>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</si>
  <si>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</si>
  <si>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</si>
  <si>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</si>
  <si>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</si>
  <si>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</si>
  <si>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</si>
  <si>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</si>
  <si>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</si>
  <si>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</si>
  <si>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</si>
  <si>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</si>
  <si>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</si>
  <si>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</si>
  <si>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</si>
  <si>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</si>
  <si>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</si>
  <si>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</si>
  <si>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</si>
  <si>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</si>
  <si>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</si>
  <si>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</si>
  <si>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</si>
  <si>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</si>
  <si>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</si>
  <si>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</si>
  <si>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</si>
  <si>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</si>
  <si>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</si>
  <si>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</si>
  <si>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</si>
  <si>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</si>
  <si>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</si>
  <si>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</si>
  <si>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</si>
  <si>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</si>
  <si>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</si>
  <si>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</si>
  <si>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</si>
  <si>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</si>
  <si>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</si>
  <si>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</si>
  <si>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</si>
  <si>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</si>
  <si>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</si>
  <si>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</si>
  <si>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</si>
  <si>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</si>
  <si>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</si>
  <si>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</si>
  <si>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</si>
  <si>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</si>
  <si>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</si>
  <si>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</si>
  <si>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</si>
  <si>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</si>
  <si>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</si>
  <si>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</si>
  <si>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</si>
  <si>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</si>
  <si>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</si>
  <si>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</si>
  <si>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</si>
  <si>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</si>
  <si>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</si>
  <si>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</si>
  <si>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</si>
  <si>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</si>
  <si>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</si>
  <si>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</si>
  <si>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</si>
  <si>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</si>
  <si>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</si>
  <si>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</si>
  <si>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</si>
  <si>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</si>
  <si>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</si>
  <si>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</si>
  <si>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</si>
  <si>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</si>
  <si>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</si>
  <si>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</si>
  <si>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</si>
  <si>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</si>
  <si>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</si>
  <si>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</si>
  <si>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</si>
  <si>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</si>
  <si>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</si>
  <si>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</si>
  <si>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</si>
  <si>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</si>
  <si>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</si>
  <si>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</si>
  <si>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</si>
  <si>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</si>
  <si>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</si>
  <si>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</si>
  <si>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</si>
  <si>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</si>
  <si>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</si>
  <si>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</si>
  <si>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</si>
  <si>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</si>
  <si>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</si>
  <si>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</si>
  <si>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</si>
  <si>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</si>
  <si>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</si>
  <si>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</si>
  <si>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</si>
  <si>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</si>
  <si>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</si>
  <si>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</si>
  <si>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</si>
  <si>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</si>
  <si>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</si>
  <si>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</si>
  <si>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</si>
  <si>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</si>
  <si>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</si>
  <si>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</si>
  <si>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</si>
  <si>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</si>
  <si>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</si>
  <si>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</si>
  <si>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</si>
  <si>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</si>
  <si>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</si>
  <si>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</si>
  <si>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</si>
  <si>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</si>
  <si>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</si>
  <si>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</si>
  <si>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</si>
  <si>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</si>
  <si>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</si>
  <si>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</si>
  <si>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</si>
  <si>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</si>
  <si>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</si>
  <si>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</si>
  <si>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</si>
  <si>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</si>
  <si>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</si>
  <si>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</si>
  <si>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</si>
  <si>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</si>
  <si>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</si>
  <si>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</si>
  <si>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</si>
  <si>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</si>
  <si>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</si>
  <si>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</si>
  <si>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</si>
  <si>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</si>
  <si>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</si>
  <si>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</si>
  <si>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</si>
  <si>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</si>
  <si>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</si>
  <si>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</si>
  <si>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</si>
  <si>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</si>
  <si>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</si>
  <si>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</si>
  <si>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</si>
  <si>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</si>
  <si>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</si>
  <si>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</si>
  <si>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</si>
  <si>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</si>
  <si>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</si>
  <si>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</si>
  <si>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</si>
  <si>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</si>
  <si>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</si>
  <si>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</si>
  <si>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</si>
  <si>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</si>
  <si>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</si>
  <si>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</si>
  <si>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</si>
  <si>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</si>
  <si>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</si>
  <si>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</si>
  <si>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</si>
  <si>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</si>
  <si>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</si>
  <si>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</si>
  <si>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</si>
  <si>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</si>
  <si>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</si>
  <si>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</si>
  <si>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</si>
  <si>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</si>
  <si>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</si>
  <si>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</si>
  <si>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</si>
  <si>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</si>
  <si>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</si>
  <si>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</si>
  <si>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</si>
  <si>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</si>
  <si>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</si>
  <si>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</si>
  <si>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</si>
  <si>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</si>
  <si>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</si>
  <si>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</si>
  <si>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</si>
  <si>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</si>
  <si>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</si>
  <si>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</si>
  <si>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</si>
  <si>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</si>
  <si>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</si>
  <si>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</si>
  <si>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</si>
  <si>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</si>
  <si>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</si>
  <si>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</si>
  <si>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</si>
  <si>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</si>
  <si>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</si>
  <si>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</si>
  <si>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</si>
  <si>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</si>
  <si>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</si>
  <si>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</si>
  <si>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</si>
  <si>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</si>
  <si>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</si>
  <si>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</si>
  <si>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</si>
  <si>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</si>
  <si>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</si>
  <si>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</si>
  <si>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</si>
  <si>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</si>
  <si>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</si>
  <si>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</si>
  <si>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</si>
  <si>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</si>
  <si>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</si>
  <si>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</si>
  <si>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</si>
  <si>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</si>
  <si>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</si>
  <si>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</si>
  <si>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</si>
  <si>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</si>
  <si>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</si>
  <si>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</si>
  <si>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</si>
  <si>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</si>
  <si>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</si>
  <si>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</si>
  <si>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</si>
  <si>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</si>
  <si>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</si>
  <si>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</si>
  <si>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</si>
  <si>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</si>
  <si>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</si>
  <si>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</si>
  <si>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</si>
  <si>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</si>
  <si>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</si>
  <si>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</si>
  <si>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</si>
  <si>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</si>
  <si>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</si>
  <si>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</si>
  <si>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</si>
  <si>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</si>
  <si>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</si>
  <si>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</si>
  <si>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</si>
  <si>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</si>
  <si>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</si>
  <si>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</si>
  <si>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</si>
  <si>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</si>
  <si>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</si>
  <si>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</si>
  <si>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</si>
  <si>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</si>
  <si>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</si>
  <si>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</si>
  <si>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</si>
  <si>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</si>
  <si>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</si>
  <si>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</si>
  <si>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</si>
  <si>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</si>
  <si>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</si>
  <si>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</si>
  <si>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</si>
  <si>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</si>
  <si>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</si>
  <si>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</si>
  <si>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</si>
  <si>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</si>
  <si>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</si>
  <si>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</si>
  <si>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</si>
  <si>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</si>
  <si>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</si>
  <si>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</si>
  <si>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</si>
  <si>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</si>
  <si>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</si>
  <si>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</si>
  <si>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</si>
  <si>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</si>
  <si>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</si>
  <si>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</si>
  <si>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</si>
  <si>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</si>
  <si>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</si>
  <si>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</si>
  <si>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</si>
  <si>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</si>
  <si>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</si>
  <si>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</si>
  <si>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</si>
  <si>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</si>
  <si>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</si>
  <si>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</si>
  <si>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</si>
  <si>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</si>
  <si>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</si>
  <si>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</si>
  <si>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</si>
  <si>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</si>
  <si>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</si>
  <si>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</si>
  <si>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</si>
  <si>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</si>
  <si>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</si>
  <si>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</si>
  <si>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</si>
  <si>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</si>
  <si>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</si>
  <si>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</si>
  <si>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</si>
  <si>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</si>
  <si>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</si>
  <si>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</si>
  <si>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</si>
  <si>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</si>
  <si>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</si>
  <si>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</si>
  <si>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</si>
  <si>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</si>
  <si>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</si>
  <si>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</si>
  <si>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</si>
  <si>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</si>
  <si>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</si>
  <si>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</si>
  <si>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</si>
  <si>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</si>
  <si>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</si>
  <si>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</si>
  <si>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</si>
  <si>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</si>
  <si>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</si>
  <si>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</si>
  <si>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</si>
  <si>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</si>
  <si>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</si>
  <si>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</si>
  <si>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</si>
  <si>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</si>
  <si>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</si>
  <si>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</si>
  <si>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</si>
  <si>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</si>
  <si>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</si>
  <si>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</si>
  <si>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</si>
  <si>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</si>
  <si>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</si>
  <si>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</si>
  <si>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</si>
  <si>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</si>
  <si>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</si>
  <si>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</si>
  <si>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</si>
  <si>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</si>
  <si>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</si>
  <si>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</si>
  <si>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</si>
  <si>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</si>
  <si>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</si>
  <si>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</si>
  <si>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</si>
  <si>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</si>
  <si>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</si>
  <si>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</si>
  <si>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</si>
  <si>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</si>
  <si>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</si>
  <si>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</si>
  <si>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</si>
  <si>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</si>
  <si>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</si>
  <si>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</si>
  <si>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</si>
  <si>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</si>
  <si>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</si>
  <si>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</si>
  <si>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</si>
  <si>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</si>
  <si>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</si>
  <si>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</si>
  <si>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</si>
  <si>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</si>
  <si>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</si>
  <si>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</si>
  <si>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</si>
  <si>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</si>
  <si>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</si>
  <si>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</si>
  <si>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</si>
  <si>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</si>
  <si>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</si>
  <si>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</si>
  <si>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</si>
  <si>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</si>
  <si>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</si>
  <si>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</si>
  <si>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</si>
  <si>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</si>
  <si>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</si>
  <si>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</si>
  <si>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</si>
  <si>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</si>
  <si>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</si>
  <si>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</si>
  <si>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</si>
  <si>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</si>
  <si>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</si>
  <si>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</si>
  <si>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</si>
  <si>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</si>
  <si>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</si>
  <si>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</si>
  <si>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</si>
  <si>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</si>
  <si>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</si>
  <si>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</si>
  <si>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</si>
  <si>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</si>
  <si>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</si>
  <si>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</si>
  <si>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</si>
  <si>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</si>
  <si>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</si>
  <si>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</si>
  <si>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</si>
  <si>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</si>
  <si>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</si>
  <si>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</si>
  <si>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</si>
  <si>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</si>
  <si>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</si>
  <si>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</si>
  <si>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</si>
  <si>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</si>
  <si>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</si>
  <si>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</si>
  <si>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</si>
  <si>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</si>
  <si>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</si>
  <si>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</si>
  <si>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</si>
  <si>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</si>
  <si>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</si>
  <si>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</si>
  <si>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</si>
  <si>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</si>
  <si>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</si>
  <si>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</si>
  <si>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</si>
  <si>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</si>
  <si>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</si>
  <si>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</si>
  <si>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</si>
  <si>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</si>
  <si>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</si>
  <si>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</si>
  <si>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</si>
  <si>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</si>
  <si>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</si>
  <si>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</si>
  <si>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</si>
  <si>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</si>
  <si>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</si>
  <si>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</si>
  <si>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</si>
  <si>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</si>
  <si>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</si>
  <si>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</si>
  <si>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</si>
  <si>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</si>
  <si>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</si>
  <si>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</si>
  <si>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</si>
  <si>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</si>
  <si>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</si>
  <si>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</si>
  <si>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</si>
  <si>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</si>
  <si>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</si>
  <si>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</si>
  <si>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</si>
  <si>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</si>
  <si>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</si>
  <si>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</si>
  <si>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</si>
  <si>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</si>
  <si>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</si>
  <si>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</si>
  <si>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</si>
  <si>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</si>
  <si>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</si>
  <si>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</si>
  <si>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</si>
  <si>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</si>
  <si>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</si>
  <si>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</si>
  <si>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</si>
  <si>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</si>
  <si>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</si>
  <si>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</si>
  <si>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</si>
  <si>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</si>
  <si>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</si>
  <si>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</si>
  <si>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</si>
  <si>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</si>
  <si>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</si>
  <si>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</si>
  <si>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</si>
  <si>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</si>
  <si>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</si>
  <si>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</si>
  <si>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</si>
  <si>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</si>
  <si>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</si>
  <si>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</si>
  <si>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</si>
  <si>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</si>
  <si>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</si>
  <si>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</si>
  <si>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</si>
  <si>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</si>
  <si>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</si>
  <si>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</si>
  <si>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</si>
  <si>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</si>
  <si>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</si>
  <si>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</si>
  <si>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</si>
  <si>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</si>
  <si>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</si>
  <si>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</si>
  <si>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</si>
  <si>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</si>
  <si>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</si>
  <si>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</si>
  <si>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</si>
  <si>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</si>
  <si>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</si>
  <si>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</si>
  <si>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</si>
  <si>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</si>
  <si>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</si>
  <si>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</si>
  <si>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</si>
  <si>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</si>
  <si>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</si>
  <si>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</si>
  <si>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</si>
  <si>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</si>
  <si>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</si>
  <si>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</si>
  <si>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</si>
  <si>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</si>
  <si>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</si>
  <si>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</si>
  <si>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</si>
  <si>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</si>
  <si>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</si>
  <si>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</si>
  <si>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</si>
  <si>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</si>
  <si>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</si>
  <si>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</si>
  <si>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</si>
  <si>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</si>
  <si>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</si>
  <si>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</si>
  <si>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</si>
  <si>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</si>
  <si>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</si>
  <si>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</si>
  <si>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</si>
  <si>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</si>
  <si>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</si>
  <si>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</si>
  <si>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</si>
  <si>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</si>
  <si>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</si>
  <si>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</si>
  <si>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</si>
  <si>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</si>
  <si>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</si>
  <si>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</si>
  <si>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</si>
  <si>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</si>
  <si>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</si>
  <si>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</si>
  <si>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</si>
  <si>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</si>
  <si>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</si>
  <si>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</si>
  <si>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</si>
  <si>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</si>
  <si>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</si>
  <si>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</si>
  <si>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</si>
  <si>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</si>
  <si>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</si>
  <si>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</si>
  <si>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</si>
  <si>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</si>
  <si>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</si>
  <si>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</si>
  <si>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</si>
  <si>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</si>
  <si>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</si>
  <si>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</si>
  <si>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</si>
  <si>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</si>
  <si>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</si>
  <si>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</si>
  <si>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</si>
  <si>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</si>
  <si>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</si>
  <si>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</si>
  <si>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</si>
  <si>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</si>
  <si>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</si>
  <si>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</si>
  <si>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</si>
  <si>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</si>
  <si>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</si>
  <si>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</si>
  <si>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</si>
  <si>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</si>
  <si>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</si>
  <si>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</si>
  <si>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</si>
  <si>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</si>
  <si>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</si>
  <si>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</si>
  <si>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</si>
  <si>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</si>
  <si>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</si>
  <si>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</si>
  <si>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</si>
  <si>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</si>
  <si>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</si>
  <si>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</si>
  <si>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</si>
  <si>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</si>
  <si>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</si>
  <si>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</si>
  <si>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</si>
  <si>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</si>
  <si>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</si>
  <si>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</si>
  <si>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</si>
  <si>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</si>
  <si>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</si>
  <si>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</si>
  <si>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</si>
  <si>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</si>
  <si>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</si>
  <si>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</si>
  <si>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</si>
  <si>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</si>
  <si>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</si>
  <si>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</si>
  <si>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</si>
  <si>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</si>
  <si>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</si>
  <si>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</si>
  <si>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</si>
  <si>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</si>
  <si>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</si>
  <si>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</si>
  <si>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</si>
  <si>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</si>
  <si>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</si>
  <si>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</si>
  <si>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</si>
  <si>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</si>
  <si>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</si>
  <si>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</si>
  <si>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</si>
  <si>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</si>
  <si>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</si>
  <si>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</si>
  <si>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</si>
  <si>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</si>
  <si>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</si>
  <si>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</si>
  <si>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</si>
  <si>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</si>
  <si>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</si>
  <si>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</si>
  <si>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</si>
  <si>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</si>
  <si>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</si>
  <si>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</si>
  <si>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</si>
  <si>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</si>
  <si>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</si>
  <si>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</si>
  <si>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</si>
  <si>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</si>
  <si>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</si>
  <si>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</si>
  <si>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</si>
  <si>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</si>
  <si>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</si>
  <si>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</si>
  <si>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</si>
  <si>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</si>
  <si>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</si>
  <si>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</si>
  <si>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</si>
  <si>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</si>
  <si>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</si>
  <si>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</si>
  <si>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</si>
  <si>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</si>
  <si>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</si>
  <si>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</si>
  <si>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</si>
  <si>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</si>
  <si>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</si>
  <si>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</si>
  <si>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</si>
  <si>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</si>
  <si>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</si>
  <si>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</si>
  <si>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</si>
  <si>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</si>
  <si>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</si>
  <si>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</si>
  <si>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</si>
  <si>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</si>
  <si>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</si>
  <si>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</si>
  <si>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</si>
  <si>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</si>
  <si>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</si>
  <si>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</si>
  <si>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</si>
  <si>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</si>
  <si>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</si>
  <si>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</si>
  <si>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</si>
  <si>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</si>
  <si>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</si>
  <si>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</si>
  <si>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</si>
  <si>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</si>
  <si>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</si>
  <si>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</si>
  <si>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</si>
  <si>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</si>
  <si>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</si>
  <si>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</si>
  <si>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</si>
  <si>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</si>
  <si>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</si>
  <si>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</si>
  <si>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</si>
  <si>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</si>
  <si>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</si>
  <si>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</si>
  <si>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</si>
  <si>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</si>
  <si>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</si>
  <si>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</si>
  <si>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</si>
  <si>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</si>
  <si>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</si>
  <si>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</si>
  <si>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</si>
  <si>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</si>
  <si>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</si>
  <si>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</si>
  <si>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</si>
  <si>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</si>
  <si>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</si>
  <si>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</si>
  <si>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</si>
  <si>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</si>
  <si>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</si>
  <si>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</si>
  <si>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</si>
  <si>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</si>
  <si>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</si>
  <si>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</si>
  <si>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</si>
  <si>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</si>
  <si>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</si>
  <si>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</si>
  <si>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</si>
  <si>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</si>
  <si>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</si>
  <si>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</si>
  <si>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</si>
  <si>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</si>
  <si>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</si>
  <si>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</si>
  <si>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</si>
  <si>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</si>
  <si>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</si>
  <si>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</si>
  <si>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</si>
  <si>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</si>
  <si>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</si>
  <si>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</si>
  <si>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</si>
  <si>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</si>
  <si>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</si>
  <si>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</si>
  <si>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</si>
  <si>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</si>
  <si>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</si>
  <si>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</si>
  <si>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</si>
  <si>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</si>
  <si>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</si>
  <si>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</si>
  <si>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</si>
  <si>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</si>
  <si>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</si>
  <si>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</si>
  <si>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</si>
  <si>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</si>
  <si>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</si>
  <si>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</si>
  <si>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</si>
  <si>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</si>
  <si>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</si>
  <si>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</si>
  <si>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</si>
  <si>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</si>
  <si>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</si>
  <si>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</si>
  <si>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</si>
  <si>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</si>
  <si>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</si>
  <si>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</si>
  <si>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</si>
  <si>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</si>
  <si>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</si>
  <si>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</si>
  <si>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</si>
  <si>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</si>
  <si>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</si>
  <si>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</si>
  <si>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</si>
  <si>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</si>
  <si>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</si>
  <si>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</si>
  <si>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</si>
  <si>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</si>
  <si>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</si>
  <si>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</si>
  <si>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</si>
  <si>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</si>
  <si>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</si>
  <si>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</si>
  <si>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</si>
  <si>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</si>
  <si>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</si>
  <si>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</si>
  <si>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</si>
  <si>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</si>
  <si>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</si>
  <si>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</si>
  <si>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</si>
  <si>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</si>
  <si>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</si>
  <si>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</si>
  <si>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</si>
  <si>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</si>
  <si>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</si>
  <si>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</si>
  <si>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</si>
  <si>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</si>
  <si>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</si>
  <si>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</si>
  <si>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</si>
  <si>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</si>
  <si>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</si>
  <si>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</si>
  <si>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</si>
  <si>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</si>
  <si>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</si>
  <si>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</si>
  <si>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</si>
  <si>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</si>
  <si>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</si>
  <si>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</si>
  <si>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</si>
  <si>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</si>
  <si>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</si>
  <si>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</si>
  <si>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</si>
  <si>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</si>
  <si>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</si>
  <si>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</si>
  <si>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</si>
  <si>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</si>
  <si>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</si>
  <si>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</si>
  <si>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</si>
  <si>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</si>
  <si>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</si>
  <si>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</si>
  <si>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</si>
  <si>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</si>
  <si>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</si>
  <si>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</si>
  <si>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</si>
  <si>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</si>
  <si>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</si>
  <si>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</si>
  <si>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</si>
  <si>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</si>
  <si>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</si>
  <si>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</si>
  <si>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</si>
  <si>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</si>
  <si>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</si>
  <si>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</si>
  <si>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</si>
  <si>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</si>
  <si>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</si>
  <si>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</si>
  <si>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</si>
  <si>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</si>
  <si>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</si>
  <si>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</si>
  <si>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</si>
  <si>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</si>
  <si>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</si>
  <si>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</si>
  <si>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</si>
  <si>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</si>
  <si>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</si>
  <si>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</si>
  <si>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</si>
  <si>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</si>
  <si>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</si>
  <si>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</si>
  <si>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</si>
  <si>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</si>
  <si>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</si>
  <si>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</si>
  <si>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</si>
  <si>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</si>
  <si>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</si>
  <si>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</si>
  <si>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</si>
  <si>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</si>
  <si>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</si>
  <si>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</si>
  <si>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</si>
  <si>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</si>
  <si>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</si>
  <si>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</si>
  <si>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</si>
  <si>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</si>
  <si>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</si>
  <si>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</si>
  <si>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</si>
  <si>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</si>
  <si>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</si>
  <si>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</si>
  <si>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</si>
  <si>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</si>
  <si>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</si>
  <si>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</si>
  <si>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</si>
  <si>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</si>
  <si>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</si>
  <si>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</si>
  <si>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</si>
  <si>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</si>
  <si>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</si>
  <si>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</si>
  <si>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</si>
  <si>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</si>
  <si>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</si>
  <si>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</si>
  <si>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</si>
  <si>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</si>
  <si>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</si>
  <si>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</si>
  <si>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</si>
  <si>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</si>
  <si>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</si>
  <si>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</si>
  <si>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</si>
  <si>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</si>
  <si>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</si>
  <si>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</si>
  <si>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</si>
  <si>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</si>
  <si>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</si>
  <si>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</si>
  <si>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</si>
  <si>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</si>
  <si>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</si>
  <si>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</si>
  <si>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</si>
  <si>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</si>
  <si>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</si>
  <si>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</si>
  <si>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</si>
  <si>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</si>
  <si>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</si>
  <si>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</si>
  <si>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</si>
  <si>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</si>
  <si>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</si>
  <si>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</si>
  <si>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</si>
  <si>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</si>
  <si>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</si>
  <si>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</si>
  <si>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</si>
  <si>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</si>
  <si>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</si>
  <si>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</si>
  <si>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</si>
  <si>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</si>
  <si>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</si>
  <si>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</si>
  <si>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</si>
  <si>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</si>
  <si>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</si>
  <si>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</si>
  <si>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</si>
  <si>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</si>
  <si>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</si>
  <si>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</si>
  <si>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</si>
  <si>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</si>
  <si>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</si>
  <si>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</si>
  <si>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</si>
  <si>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</si>
  <si>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</si>
  <si>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</si>
  <si>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</si>
  <si>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</si>
  <si>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</si>
  <si>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</si>
  <si>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</si>
  <si>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</si>
  <si>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</si>
  <si>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</si>
  <si>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</si>
  <si>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</si>
  <si>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</si>
  <si>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</si>
  <si>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</si>
  <si>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</si>
  <si>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</si>
  <si>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</si>
  <si>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</si>
  <si>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</si>
  <si>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</si>
  <si>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</si>
  <si>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</si>
  <si>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</si>
  <si>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</si>
  <si>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</si>
  <si>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</si>
  <si>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</si>
  <si>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</si>
  <si>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</si>
  <si>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</si>
  <si>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</si>
  <si>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</si>
  <si>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</si>
  <si>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</si>
  <si>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</si>
  <si>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</si>
  <si>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</si>
  <si>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</si>
  <si>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</si>
  <si>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</si>
  <si>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</si>
  <si>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</si>
  <si>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</si>
  <si>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</si>
  <si>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</si>
  <si>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</si>
  <si>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</si>
  <si>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</si>
  <si>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</si>
  <si>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</si>
  <si>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</si>
  <si>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</si>
  <si>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</si>
  <si>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</si>
  <si>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</si>
  <si>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</si>
  <si>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</si>
  <si>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</si>
  <si>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</si>
  <si>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</si>
  <si>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</si>
  <si>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</si>
  <si>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</si>
  <si>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</si>
  <si>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</si>
  <si>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</si>
  <si>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</si>
  <si>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</si>
  <si>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</si>
  <si>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</si>
  <si>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</si>
  <si>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</si>
  <si>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</si>
  <si>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</si>
  <si>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</si>
  <si>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</si>
  <si>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</si>
  <si>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</si>
  <si>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</si>
  <si>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</si>
  <si>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</si>
  <si>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</si>
  <si>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</si>
  <si>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</si>
  <si>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</si>
  <si>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</si>
  <si>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</si>
  <si>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</si>
  <si>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</si>
  <si>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</si>
  <si>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</si>
  <si>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</si>
  <si>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</si>
  <si>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</si>
  <si>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</si>
  <si>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</si>
  <si>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</si>
  <si>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</si>
  <si>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</si>
  <si>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</si>
  <si>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</si>
  <si>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</si>
  <si>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</si>
  <si>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</si>
  <si>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</si>
  <si>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</si>
  <si>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</si>
  <si>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</si>
  <si>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</si>
  <si>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</si>
  <si>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</si>
  <si>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</si>
  <si>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</si>
  <si>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</si>
  <si>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</si>
  <si>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</si>
  <si>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</si>
  <si>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</si>
  <si>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</si>
  <si>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</si>
  <si>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</si>
  <si>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</si>
  <si>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</si>
  <si>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</si>
  <si>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</si>
  <si>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</si>
  <si>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</si>
  <si>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</si>
  <si>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</si>
  <si>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</si>
  <si>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</si>
  <si>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</si>
  <si>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</si>
  <si>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</si>
  <si>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</si>
  <si>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</si>
  <si>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</si>
  <si>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</si>
  <si>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</si>
  <si>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</si>
  <si>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</si>
  <si>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</si>
  <si>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</si>
  <si>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</si>
  <si>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</si>
  <si>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</si>
  <si>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</si>
  <si>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</si>
  <si>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</si>
  <si>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</si>
  <si>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</si>
  <si>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</si>
  <si>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</si>
  <si>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</si>
  <si>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</si>
  <si>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</si>
  <si>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</si>
  <si>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</si>
  <si>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</si>
  <si>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</si>
  <si>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</si>
  <si>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</si>
  <si>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</si>
  <si>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</si>
  <si>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</si>
  <si>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</si>
  <si>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</si>
  <si>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</si>
  <si>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</si>
  <si>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</si>
  <si>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</si>
  <si>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</si>
  <si>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</si>
  <si>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</si>
  <si>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</si>
  <si>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</si>
  <si>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</si>
  <si>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</si>
  <si>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</si>
  <si>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</si>
  <si>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</si>
  <si>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</si>
  <si>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</si>
  <si>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</si>
  <si>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</si>
  <si>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</si>
  <si>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</si>
  <si>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</si>
  <si>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</si>
  <si>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</si>
  <si>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</si>
  <si>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</si>
  <si>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</si>
  <si>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</si>
  <si>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</si>
  <si>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</si>
  <si>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</si>
  <si>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</si>
  <si>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</si>
  <si>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</si>
  <si>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</si>
  <si>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</si>
  <si>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</si>
  <si>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</si>
  <si>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</si>
  <si>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</si>
  <si>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</si>
  <si>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</si>
  <si>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</si>
  <si>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</si>
  <si>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</si>
  <si>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</si>
  <si>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</si>
  <si>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</si>
  <si>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</si>
  <si>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</si>
  <si>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</si>
  <si>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</si>
  <si>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</si>
  <si>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</si>
  <si>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</si>
  <si>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</si>
  <si>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</si>
  <si>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</si>
  <si>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</si>
  <si>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</si>
  <si>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</si>
  <si>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</si>
  <si>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</si>
  <si>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</si>
  <si>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</si>
  <si>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</si>
  <si>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</si>
  <si>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</si>
  <si>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</si>
  <si>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</si>
  <si>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</si>
  <si>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</si>
  <si>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</si>
  <si>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</si>
  <si>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</si>
  <si>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</si>
  <si>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</si>
  <si>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</si>
  <si>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</si>
  <si>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</si>
  <si>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</si>
  <si>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</si>
  <si>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</si>
  <si>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</si>
  <si>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</si>
  <si>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</si>
  <si>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</si>
  <si>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</si>
  <si>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</si>
  <si>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</si>
  <si>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</si>
  <si>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</si>
  <si>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</si>
  <si>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</si>
  <si>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</si>
  <si>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</si>
  <si>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</si>
  <si>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</si>
  <si>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</si>
  <si>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</si>
  <si>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</si>
  <si>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</si>
  <si>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</si>
  <si>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</si>
  <si>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</si>
  <si>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</si>
  <si>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</si>
  <si>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</si>
  <si>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</si>
  <si>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</si>
  <si>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</si>
  <si>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</si>
  <si>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</si>
  <si>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</si>
  <si>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</si>
  <si>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</si>
  <si>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</si>
  <si>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</si>
  <si>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</si>
  <si>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</si>
  <si>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</si>
  <si>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</si>
  <si>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</si>
  <si>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</si>
  <si>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</si>
  <si>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</si>
  <si>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</si>
  <si>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</si>
  <si>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</si>
  <si>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</si>
  <si>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</si>
  <si>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</si>
  <si>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</si>
  <si>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</si>
  <si>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</si>
  <si>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</si>
  <si>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</si>
  <si>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</si>
  <si>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</si>
  <si>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</si>
  <si>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</si>
  <si>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</si>
  <si>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</si>
  <si>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</si>
  <si>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</si>
  <si>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</si>
  <si>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</si>
  <si>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</si>
  <si>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</si>
  <si>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</si>
  <si>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</si>
  <si>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</si>
  <si>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</si>
  <si>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</si>
  <si>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</si>
  <si>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</si>
  <si>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</si>
  <si>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</si>
  <si>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</si>
  <si>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</si>
  <si>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</si>
  <si>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</si>
  <si>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</si>
  <si>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</si>
  <si>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</si>
  <si>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</si>
  <si>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</si>
  <si>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</si>
  <si>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</si>
  <si>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</si>
  <si>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</si>
  <si>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</si>
  <si>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</si>
  <si>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</si>
  <si>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</si>
  <si>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</si>
  <si>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</si>
  <si>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</si>
  <si>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</si>
  <si>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</si>
  <si>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</si>
  <si>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</si>
  <si>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</si>
  <si>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</si>
  <si>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</si>
  <si>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</si>
  <si>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</si>
  <si>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</si>
  <si>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</si>
  <si>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</si>
  <si>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</si>
  <si>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</si>
  <si>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</si>
  <si>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</si>
  <si>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</si>
  <si>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</si>
  <si>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</si>
  <si>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</si>
  <si>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</si>
  <si>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</si>
  <si>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</si>
  <si>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</si>
  <si>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</si>
  <si>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</si>
  <si>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</si>
  <si>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</si>
  <si>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</si>
  <si>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</si>
  <si>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</si>
  <si>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</si>
  <si>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</si>
  <si>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</si>
  <si>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</si>
  <si>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</si>
  <si>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</si>
  <si>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</si>
  <si>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</si>
  <si>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</si>
  <si>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</si>
  <si>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</si>
  <si>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</si>
  <si>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</si>
  <si>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</si>
  <si>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</si>
  <si>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</si>
  <si>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</si>
  <si>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</si>
  <si>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</si>
  <si>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</si>
  <si>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</si>
  <si>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</si>
  <si>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</si>
  <si>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</si>
  <si>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</si>
  <si>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</si>
  <si>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</si>
  <si>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</si>
  <si>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</si>
  <si>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</si>
  <si>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</si>
  <si>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</si>
  <si>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</si>
  <si>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</si>
  <si>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</si>
  <si>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</si>
  <si>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</si>
  <si>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</si>
  <si>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</si>
  <si>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</si>
  <si>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</si>
  <si>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</si>
  <si>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</si>
  <si>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</si>
  <si>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</si>
  <si>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</si>
  <si>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</si>
  <si>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</si>
  <si>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</si>
  <si>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</si>
  <si>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</si>
  <si>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</si>
  <si>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</si>
  <si>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</si>
  <si>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</si>
  <si>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</si>
  <si>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</si>
  <si>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</si>
  <si>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</si>
  <si>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</si>
  <si>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</si>
  <si>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</si>
  <si>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</si>
  <si>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</si>
  <si>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</si>
  <si>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</si>
  <si>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</si>
  <si>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</si>
  <si>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</si>
  <si>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</si>
  <si>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</si>
  <si>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</si>
  <si>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</si>
  <si>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</si>
  <si>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</si>
  <si>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</si>
  <si>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</si>
  <si>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</si>
  <si>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</si>
  <si>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</si>
  <si>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</si>
  <si>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</si>
  <si>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</si>
  <si>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</si>
  <si>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</si>
  <si>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</si>
  <si>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</si>
  <si>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</si>
  <si>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</si>
  <si>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</si>
  <si>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</si>
  <si>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</si>
  <si>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</si>
  <si>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</si>
  <si>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</si>
  <si>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</si>
  <si>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</si>
  <si>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</si>
  <si>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</si>
  <si>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</si>
  <si>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</si>
  <si>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</si>
  <si>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</si>
  <si>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</si>
  <si>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</si>
  <si>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</si>
  <si>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</si>
  <si>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</si>
  <si>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</si>
  <si>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</si>
  <si>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</si>
  <si>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</si>
  <si>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</si>
  <si>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</si>
  <si>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</si>
  <si>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</si>
  <si>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</si>
  <si>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</si>
  <si>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</si>
  <si>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</si>
  <si>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</si>
  <si>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</si>
  <si>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</si>
  <si>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</si>
  <si>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</si>
  <si>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</si>
  <si>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</si>
  <si>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</si>
  <si>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</si>
  <si>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</si>
  <si>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</si>
  <si>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</si>
  <si>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</si>
  <si>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</si>
  <si>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</si>
  <si>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</si>
  <si>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</si>
  <si>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</si>
  <si>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</si>
  <si>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</si>
  <si>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</si>
  <si>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</si>
  <si>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</si>
  <si>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</si>
  <si>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</si>
  <si>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</si>
  <si>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</si>
  <si>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</si>
  <si>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</si>
  <si>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</si>
  <si>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</si>
  <si>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</si>
  <si>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</si>
  <si>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</si>
  <si>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</si>
  <si>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</si>
  <si>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</si>
  <si>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</si>
  <si>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</si>
  <si>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</si>
  <si>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</si>
  <si>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</si>
  <si>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</si>
  <si>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</si>
  <si>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</si>
  <si>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</si>
  <si>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</si>
  <si>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</si>
  <si>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</si>
  <si>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</si>
  <si>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</si>
  <si>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</si>
  <si>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</si>
  <si>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</si>
  <si>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</si>
  <si>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</si>
  <si>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</si>
  <si>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</si>
  <si>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</si>
  <si>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</si>
  <si>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</si>
  <si>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</si>
  <si>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</si>
  <si>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</si>
  <si>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</si>
  <si>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</si>
  <si>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</si>
  <si>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</si>
  <si>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</si>
  <si>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</si>
  <si>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</si>
  <si>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</si>
  <si>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</si>
  <si>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</si>
  <si>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</si>
  <si>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</si>
  <si>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</si>
  <si>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</si>
  <si>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</si>
  <si>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</si>
  <si>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</si>
  <si>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</si>
  <si>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</si>
  <si>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</si>
  <si>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</si>
  <si>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</si>
  <si>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</si>
  <si>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</si>
  <si>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</si>
  <si>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</si>
  <si>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</si>
  <si>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</si>
  <si>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</si>
  <si>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</si>
  <si>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</si>
  <si>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</si>
  <si>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</si>
  <si>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</si>
  <si>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</si>
  <si>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</si>
  <si>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</si>
  <si>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</si>
  <si>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</si>
  <si>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</si>
  <si>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</si>
  <si>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</si>
  <si>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</si>
  <si>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</si>
  <si>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</si>
  <si>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</si>
  <si>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</si>
  <si>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</si>
  <si>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</si>
  <si>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</si>
  <si>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</si>
  <si>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</si>
  <si>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</si>
  <si>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</si>
  <si>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</si>
  <si>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</si>
  <si>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</si>
  <si>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</si>
  <si>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</si>
  <si>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</si>
  <si>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</si>
  <si>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</si>
  <si>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</si>
  <si>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</si>
  <si>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</si>
  <si>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</si>
  <si>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</si>
  <si>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</si>
  <si>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</si>
  <si>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</si>
  <si>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</si>
  <si>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</si>
  <si>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</si>
  <si>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</si>
  <si>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</si>
  <si>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</si>
  <si>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</si>
  <si>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</si>
  <si>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</si>
  <si>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</si>
  <si>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</si>
  <si>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</si>
  <si>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</si>
  <si>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</si>
  <si>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</si>
  <si>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</si>
  <si>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</si>
  <si>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</si>
  <si>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</si>
  <si>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</si>
  <si>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</si>
  <si>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</si>
  <si>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</si>
  <si>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</si>
  <si>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</si>
  <si>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</si>
  <si>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</si>
  <si>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</si>
  <si>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</si>
  <si>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</si>
  <si>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</si>
  <si>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</si>
  <si>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</si>
  <si>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</si>
  <si>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</si>
  <si>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</si>
  <si>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</si>
  <si>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</si>
  <si>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</si>
  <si>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</si>
  <si>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</si>
  <si>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</si>
  <si>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</si>
  <si>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</si>
  <si>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</si>
  <si>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</si>
  <si>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</si>
  <si>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</si>
  <si>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</si>
  <si>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</si>
  <si>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</si>
  <si>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</si>
  <si>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</si>
  <si>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</si>
  <si>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</si>
  <si>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</si>
  <si>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</si>
  <si>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</si>
  <si>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</si>
  <si>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</si>
  <si>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</si>
  <si>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</si>
  <si>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</si>
  <si>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</si>
  <si>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</si>
  <si>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</si>
  <si>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</si>
  <si>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</si>
  <si>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</si>
  <si>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</si>
  <si>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</si>
  <si>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</si>
  <si>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</si>
  <si>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</si>
  <si>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</si>
  <si>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</si>
  <si>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</si>
  <si>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</si>
  <si>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</si>
  <si>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</si>
  <si>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</si>
  <si>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</si>
  <si>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</si>
  <si>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</si>
  <si>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</si>
  <si>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</si>
  <si>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</si>
  <si>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</si>
  <si>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</si>
  <si>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</si>
  <si>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</si>
  <si>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</si>
  <si>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</si>
  <si>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</si>
  <si>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</si>
  <si>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</si>
  <si>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</si>
  <si>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</si>
  <si>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</si>
  <si>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</si>
  <si>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</si>
  <si>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</si>
  <si>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</si>
  <si>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</si>
  <si>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</si>
  <si>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</si>
  <si>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</si>
  <si>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</si>
  <si>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</si>
  <si>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</si>
  <si>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</si>
  <si>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</si>
  <si>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</si>
  <si>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</si>
  <si>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</si>
  <si>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</si>
  <si>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</si>
  <si>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</si>
  <si>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</si>
  <si>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</si>
  <si>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</si>
  <si>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</si>
  <si>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</si>
  <si>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</si>
  <si>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</si>
  <si>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</si>
  <si>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</si>
  <si>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</si>
  <si>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</si>
  <si>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</si>
  <si>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</si>
  <si>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</si>
  <si>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</si>
  <si>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</si>
  <si>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</si>
  <si>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</si>
  <si>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</si>
  <si>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</si>
  <si>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</si>
  <si>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</si>
  <si>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</si>
  <si>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</si>
  <si>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</si>
  <si>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</si>
  <si>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</si>
  <si>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</si>
  <si>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</si>
  <si>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</si>
  <si>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</si>
  <si>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</si>
  <si>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</si>
  <si>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</si>
  <si>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</si>
  <si>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</si>
  <si>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</si>
  <si>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</si>
  <si>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</si>
  <si>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</si>
  <si>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</si>
  <si>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</si>
  <si>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</si>
  <si>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</si>
  <si>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</si>
  <si>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</si>
  <si>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</si>
  <si>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</si>
  <si>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</si>
  <si>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</si>
  <si>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</si>
  <si>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</si>
  <si>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</si>
  <si>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</si>
  <si>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</si>
  <si>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</si>
  <si>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</si>
  <si>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</si>
  <si>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</si>
  <si>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</si>
  <si>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</si>
  <si>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</si>
  <si>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</si>
  <si>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</si>
  <si>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</si>
  <si>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</si>
  <si>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</si>
  <si>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</si>
  <si>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</si>
  <si>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</si>
  <si>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</si>
  <si>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</si>
  <si>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</si>
  <si>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</si>
  <si>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</si>
  <si>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</si>
  <si>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</si>
  <si>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</si>
  <si>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</si>
  <si>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</si>
  <si>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</si>
  <si>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</si>
  <si>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</si>
  <si>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</si>
  <si>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</si>
  <si>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</si>
  <si>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</si>
  <si>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</si>
  <si>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</si>
  <si>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</si>
  <si>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</si>
  <si>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</si>
  <si>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</si>
  <si>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</si>
  <si>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</si>
  <si>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</si>
  <si>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</si>
  <si>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</si>
  <si>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</si>
  <si>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</si>
  <si>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</si>
  <si>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</si>
  <si>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</si>
  <si>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</si>
  <si>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</si>
  <si>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</si>
  <si>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</si>
  <si>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</si>
  <si>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</si>
  <si>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</si>
  <si>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</si>
  <si>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</si>
  <si>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</si>
  <si>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</si>
  <si>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</si>
  <si>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</si>
  <si>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</si>
  <si>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</si>
  <si>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</si>
  <si>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</si>
  <si>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</si>
  <si>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</si>
  <si>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</si>
  <si>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</si>
  <si>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</si>
  <si>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</si>
  <si>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</si>
  <si>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</si>
  <si>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</si>
  <si>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</si>
  <si>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</si>
  <si>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</si>
  <si>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</si>
  <si>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</si>
  <si>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</si>
  <si>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</si>
  <si>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</si>
  <si>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</si>
  <si>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</si>
  <si>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</si>
  <si>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</si>
  <si>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</si>
  <si>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</si>
  <si>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</si>
  <si>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</si>
  <si>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</si>
  <si>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</si>
  <si>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</si>
  <si>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</si>
  <si>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</si>
  <si>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</si>
  <si>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</si>
  <si>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</si>
  <si>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</si>
  <si>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</si>
  <si>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</si>
  <si>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</si>
  <si>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</si>
  <si>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</si>
  <si>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</si>
  <si>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</si>
  <si>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</si>
  <si>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</si>
  <si>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</si>
  <si>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</si>
  <si>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</si>
  <si>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</si>
  <si>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</si>
  <si>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</si>
  <si>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</si>
  <si>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</si>
  <si>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</si>
  <si>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</si>
  <si>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</si>
  <si>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</si>
  <si>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</si>
  <si>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</si>
  <si>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</si>
  <si>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</si>
  <si>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</si>
  <si>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</si>
  <si>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</si>
  <si>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</si>
  <si>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</si>
  <si>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</si>
  <si>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</si>
  <si>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</si>
  <si>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</si>
  <si>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</si>
  <si>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</si>
  <si>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</si>
  <si>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</si>
  <si>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</si>
  <si>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</si>
  <si>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</si>
  <si>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</si>
  <si>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</si>
  <si>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</si>
  <si>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</si>
  <si>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</si>
  <si>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</si>
  <si>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</si>
  <si>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</si>
  <si>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</si>
  <si>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</si>
  <si>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</si>
  <si>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</si>
  <si>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</si>
  <si>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</si>
  <si>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</si>
  <si>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</si>
  <si>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</si>
  <si>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</si>
  <si>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</si>
  <si>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</si>
  <si>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</si>
  <si>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</si>
  <si>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</si>
  <si>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</si>
  <si>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</si>
  <si>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</si>
  <si>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</si>
  <si>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</si>
  <si>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</si>
  <si>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</si>
  <si>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</si>
  <si>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</si>
  <si>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</si>
  <si>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</si>
  <si>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</si>
  <si>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</si>
  <si>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</si>
  <si>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</si>
  <si>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</si>
  <si>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</si>
  <si>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</si>
  <si>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</si>
  <si>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</si>
  <si>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</si>
  <si>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</si>
  <si>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</si>
  <si>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</si>
  <si>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</si>
  <si>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</si>
  <si>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</si>
  <si>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</si>
  <si>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</si>
  <si>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</si>
  <si>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</si>
  <si>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</si>
  <si>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</si>
  <si>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</si>
  <si>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</si>
  <si>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</si>
  <si>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</si>
  <si>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</si>
  <si>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</si>
  <si>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</si>
  <si>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</si>
  <si>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</si>
  <si>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</si>
  <si>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</si>
  <si>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</si>
  <si>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</si>
  <si>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</si>
  <si>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</si>
  <si>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</si>
  <si>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</si>
  <si>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</si>
  <si>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</si>
  <si>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</si>
  <si>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</si>
  <si>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</si>
  <si>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</si>
  <si>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</si>
  <si>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</si>
  <si>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</si>
  <si>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</si>
  <si>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</si>
  <si>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</si>
  <si>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</si>
  <si>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</si>
  <si>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</si>
  <si>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</si>
  <si>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</si>
  <si>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</si>
  <si>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</si>
  <si>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</si>
  <si>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</si>
  <si>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</si>
  <si>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</si>
  <si>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</si>
  <si>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</si>
  <si>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</si>
  <si>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</si>
  <si>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</si>
  <si>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</si>
  <si>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</si>
  <si>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</si>
  <si>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</si>
  <si>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</si>
  <si>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</si>
  <si>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</si>
  <si>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</si>
  <si>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</si>
  <si>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</si>
  <si>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</si>
  <si>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</si>
  <si>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</si>
  <si>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</si>
  <si>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</si>
  <si>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</si>
  <si>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</si>
  <si>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</si>
  <si>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</si>
  <si>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</si>
  <si>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</si>
  <si>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</si>
  <si>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</si>
  <si>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</si>
  <si>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</si>
  <si>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</si>
  <si>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</si>
  <si>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</si>
  <si>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</si>
  <si>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</si>
  <si>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</si>
  <si>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</si>
  <si>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</si>
  <si>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</si>
  <si>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</si>
  <si>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</si>
  <si>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</si>
  <si>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</si>
  <si>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</si>
  <si>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</si>
  <si>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</si>
  <si>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</si>
  <si>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</si>
  <si>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</si>
  <si>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</si>
  <si>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</si>
  <si>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</si>
  <si>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</si>
  <si>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</si>
  <si>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</si>
  <si>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</si>
  <si>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</si>
  <si>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</si>
  <si>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</si>
  <si>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</si>
  <si>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</si>
  <si>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</si>
  <si>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</si>
  <si>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</si>
  <si>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</si>
  <si>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</si>
  <si>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</si>
  <si>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</si>
  <si>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</si>
  <si>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</si>
  <si>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</si>
  <si>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</si>
  <si>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</si>
  <si>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</si>
  <si>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</si>
  <si>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</si>
  <si>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</si>
  <si>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</si>
  <si>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</si>
  <si>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</si>
  <si>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</si>
  <si>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</si>
  <si>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</si>
  <si>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</si>
  <si>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</si>
  <si>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</si>
  <si>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</si>
  <si>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</si>
  <si>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</si>
  <si>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</si>
  <si>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</si>
  <si>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</si>
  <si>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</si>
  <si>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</si>
  <si>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</si>
  <si>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</si>
  <si>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</si>
  <si>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</si>
  <si>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</si>
  <si>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</si>
  <si>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</si>
  <si>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</si>
  <si>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</si>
  <si>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</si>
  <si>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</si>
  <si>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</si>
  <si>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</si>
  <si>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</si>
  <si>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</si>
  <si>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</si>
  <si>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</si>
  <si>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</si>
  <si>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</si>
  <si>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</si>
  <si>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</si>
  <si>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</si>
  <si>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</si>
  <si>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</si>
  <si>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</si>
  <si>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</si>
  <si>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</si>
  <si>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</si>
  <si>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</si>
  <si>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</si>
  <si>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</si>
  <si>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</si>
  <si>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</si>
  <si>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</si>
  <si>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</si>
  <si>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</si>
  <si>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</si>
  <si>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</si>
  <si>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</si>
  <si>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</si>
  <si>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</si>
  <si>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</si>
  <si>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</si>
  <si>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</si>
  <si>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</si>
  <si>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</si>
  <si>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</si>
  <si>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</si>
  <si>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</si>
  <si>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</si>
  <si>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</si>
  <si>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</si>
  <si>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</si>
  <si>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</si>
  <si>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</si>
  <si>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</si>
  <si>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</si>
  <si>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</si>
  <si>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</si>
  <si>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</si>
  <si>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</si>
  <si>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</si>
  <si>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</si>
  <si>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</si>
  <si>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</si>
  <si>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</si>
  <si>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</si>
  <si>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</si>
  <si>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</si>
  <si>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</si>
  <si>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</si>
  <si>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</si>
  <si>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</si>
  <si>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</si>
  <si>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</si>
  <si>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</si>
  <si>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</si>
  <si>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</si>
  <si>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</si>
  <si>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</si>
  <si>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</si>
  <si>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</si>
  <si>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</si>
  <si>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</si>
  <si>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</si>
  <si>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</si>
  <si>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</si>
  <si>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</si>
  <si>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</si>
  <si>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</si>
  <si>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</si>
  <si>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</si>
  <si>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</si>
  <si>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</si>
  <si>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</si>
  <si>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</si>
  <si>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</si>
  <si>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</si>
  <si>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</si>
  <si>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</si>
  <si>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</si>
  <si>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</si>
  <si>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</si>
  <si>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</si>
  <si>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</si>
  <si>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</si>
  <si>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</si>
  <si>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</si>
  <si>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</si>
  <si>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</si>
  <si>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</si>
  <si>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</si>
  <si>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</si>
  <si>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</si>
  <si>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</si>
  <si>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</si>
  <si>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</si>
  <si>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</si>
  <si>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</si>
  <si>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</si>
  <si>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</si>
  <si>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</si>
  <si>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</si>
  <si>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</si>
  <si>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</si>
  <si>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</si>
  <si>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</si>
  <si>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</si>
  <si>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</si>
  <si>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</si>
  <si>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</si>
  <si>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</si>
  <si>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</si>
  <si>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</si>
  <si>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</si>
  <si>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</si>
  <si>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</si>
  <si>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</si>
  <si>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</si>
  <si>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</si>
  <si>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</si>
  <si>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</si>
  <si>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</si>
  <si>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</si>
  <si>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</si>
  <si>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</si>
  <si>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</si>
  <si>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</si>
  <si>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</si>
  <si>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</si>
  <si>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</si>
  <si>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</si>
  <si>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</si>
  <si>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</si>
  <si>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</si>
  <si>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</si>
  <si>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</si>
  <si>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</si>
  <si>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</si>
  <si>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</si>
  <si>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</si>
  <si>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</si>
  <si>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</si>
  <si>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</si>
  <si>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</si>
  <si>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</si>
  <si>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</si>
  <si>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</si>
  <si>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</si>
  <si>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</si>
  <si>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</si>
  <si>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</si>
  <si>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</si>
  <si>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</si>
  <si>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</si>
  <si>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</si>
  <si>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</si>
  <si>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</si>
  <si>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</si>
  <si>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</si>
  <si>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</si>
  <si>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</si>
  <si>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</si>
  <si>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</si>
  <si>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</si>
  <si>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</si>
  <si>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</si>
  <si>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</si>
  <si>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</si>
  <si>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</si>
  <si>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</si>
  <si>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</si>
  <si>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</si>
  <si>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</si>
  <si>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</si>
  <si>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</si>
  <si>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</si>
  <si>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</si>
  <si>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</si>
  <si>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</si>
  <si>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</si>
  <si>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</si>
  <si>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</si>
  <si>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</si>
  <si>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</si>
  <si>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</si>
  <si>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</si>
  <si>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</si>
  <si>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</si>
  <si>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</si>
  <si>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</si>
  <si>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</si>
  <si>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</si>
  <si>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</si>
  <si>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</si>
  <si>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</si>
  <si>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</si>
  <si>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</si>
  <si>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</si>
  <si>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</si>
  <si>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</si>
  <si>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</si>
  <si>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</si>
  <si>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</si>
  <si>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</si>
  <si>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</si>
  <si>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</si>
  <si>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</si>
  <si>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</si>
  <si>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</si>
  <si>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</si>
  <si>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</si>
  <si>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</si>
  <si>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</si>
  <si>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</si>
  <si>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</si>
  <si>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</si>
  <si>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</si>
  <si>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</si>
  <si>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</si>
  <si>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</si>
  <si>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</si>
  <si>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</si>
  <si>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</si>
  <si>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</si>
  <si>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</si>
  <si>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</si>
  <si>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</si>
  <si>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</si>
  <si>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</si>
  <si>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</si>
  <si>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</si>
  <si>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</si>
  <si>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</si>
  <si>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</si>
  <si>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</si>
  <si>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</si>
  <si>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</si>
  <si>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</si>
  <si>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</si>
  <si>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</si>
  <si>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</si>
  <si>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</si>
  <si>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</si>
  <si>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</si>
  <si>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</si>
  <si>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</si>
  <si>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</si>
  <si>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</si>
  <si>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</si>
  <si>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</si>
  <si>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</si>
  <si>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</si>
  <si>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</si>
  <si>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</si>
  <si>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</si>
  <si>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</si>
  <si>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</si>
  <si>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</si>
  <si>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</si>
  <si>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</si>
  <si>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</si>
  <si>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</si>
  <si>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</si>
  <si>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</si>
  <si>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</si>
  <si>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</si>
  <si>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</si>
  <si>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</si>
  <si>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</si>
  <si>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</si>
  <si>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</si>
  <si>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</si>
  <si>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</si>
  <si>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</si>
  <si>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</si>
  <si>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</si>
  <si>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</si>
  <si>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</si>
  <si>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</si>
  <si>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</si>
  <si>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</si>
  <si>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</si>
  <si>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</si>
  <si>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</si>
  <si>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</si>
  <si>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</si>
  <si>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</si>
  <si>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</si>
  <si>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</si>
  <si>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</si>
  <si>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</si>
  <si>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</si>
  <si>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</si>
  <si>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</si>
  <si>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</si>
  <si>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</si>
  <si>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</si>
  <si>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</si>
  <si>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</si>
  <si>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</si>
  <si>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</si>
  <si>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</si>
  <si>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</si>
  <si>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</si>
  <si>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</si>
  <si>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</si>
  <si>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</si>
  <si>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</si>
  <si>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</si>
  <si>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</si>
  <si>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</si>
  <si>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</si>
  <si>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</si>
  <si>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</si>
  <si>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</si>
  <si>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</si>
  <si>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</si>
  <si>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</si>
  <si>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</si>
  <si>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</si>
  <si>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</si>
  <si>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</si>
  <si>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</si>
  <si>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</si>
  <si>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</si>
  <si>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</si>
  <si>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</si>
  <si>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</si>
  <si>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</si>
  <si>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</si>
  <si>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</si>
  <si>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</si>
  <si>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</si>
  <si>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</si>
  <si>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</si>
  <si>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</si>
  <si>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</si>
  <si>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</si>
  <si>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</si>
  <si>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</si>
  <si>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</si>
  <si>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</si>
  <si>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</si>
  <si>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</si>
  <si>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</si>
  <si>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</si>
  <si>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</si>
  <si>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</si>
  <si>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</si>
  <si>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</si>
  <si>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</si>
  <si>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</si>
  <si>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</si>
  <si>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</si>
  <si>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</si>
  <si>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</si>
  <si>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</si>
  <si>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</si>
  <si>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</si>
  <si>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</si>
  <si>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</si>
  <si>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</si>
  <si>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</si>
  <si>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</si>
  <si>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</si>
  <si>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</si>
  <si>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</si>
  <si>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</si>
  <si>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</si>
  <si>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</si>
  <si>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</si>
  <si>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</si>
  <si>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</si>
  <si>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</si>
  <si>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</si>
  <si>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</si>
  <si>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</si>
  <si>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</si>
  <si>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</si>
  <si>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</si>
  <si>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</si>
  <si>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</si>
  <si>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</si>
  <si>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</si>
  <si>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</si>
  <si>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</si>
  <si>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</si>
  <si>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</si>
  <si>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</si>
  <si>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</si>
  <si>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</si>
  <si>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</si>
  <si>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</si>
  <si>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</si>
  <si>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</si>
  <si>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</si>
  <si>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</si>
  <si>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</si>
  <si>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</si>
  <si>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</si>
  <si>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</si>
  <si>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</si>
  <si>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</si>
  <si>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</si>
  <si>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</si>
  <si>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</si>
  <si>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</si>
  <si>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</si>
  <si>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</si>
  <si>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</si>
  <si>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</si>
  <si>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</si>
  <si>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</si>
  <si>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</si>
  <si>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</si>
  <si>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</si>
  <si>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</si>
  <si>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</si>
  <si>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</si>
  <si>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</si>
  <si>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</si>
  <si>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</si>
  <si>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</si>
  <si>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</si>
  <si>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</si>
  <si>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</si>
  <si>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</si>
  <si>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</si>
  <si>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</si>
  <si>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</si>
  <si>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</si>
  <si>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</si>
  <si>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</si>
  <si>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</si>
  <si>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</si>
  <si>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</si>
  <si>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</si>
  <si>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</si>
  <si>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</si>
  <si>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</si>
  <si>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</si>
  <si>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</si>
  <si>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</si>
  <si>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</si>
  <si>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</si>
  <si>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</si>
  <si>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</si>
  <si>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</si>
  <si>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</si>
  <si>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</si>
  <si>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</si>
  <si>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</si>
  <si>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</si>
  <si>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</si>
  <si>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</si>
  <si>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</si>
  <si>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</si>
  <si>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</si>
  <si>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</si>
  <si>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</si>
  <si>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</si>
  <si>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</si>
  <si>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</si>
  <si>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</si>
  <si>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</si>
  <si>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</si>
  <si>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</si>
  <si>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</si>
  <si>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</si>
  <si>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</si>
  <si>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</si>
  <si>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</si>
  <si>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</si>
  <si>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</si>
  <si>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</si>
  <si>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</si>
  <si>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</si>
  <si>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</si>
  <si>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</si>
  <si>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</si>
  <si>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</si>
  <si>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</si>
  <si>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</si>
  <si>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</si>
  <si>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</si>
  <si>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</si>
  <si>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</si>
  <si>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</si>
  <si>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</si>
  <si>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</si>
  <si>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</si>
  <si>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</si>
  <si>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</si>
  <si>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</si>
  <si>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</si>
  <si>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</si>
  <si>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</si>
  <si>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</si>
  <si>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</si>
  <si>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</si>
  <si>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</si>
  <si>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</si>
  <si>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</si>
  <si>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</si>
  <si>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</si>
  <si>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</si>
  <si>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</si>
  <si>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</si>
  <si>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</si>
  <si>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</si>
  <si>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</si>
  <si>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</si>
  <si>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</si>
  <si>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</si>
  <si>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</si>
  <si>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</si>
  <si>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</si>
  <si>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</si>
  <si>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</si>
  <si>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</si>
  <si>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</si>
  <si>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</si>
  <si>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</si>
  <si>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</si>
  <si>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</si>
  <si>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</si>
  <si>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</si>
  <si>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</si>
  <si>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</si>
  <si>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</si>
  <si>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</si>
  <si>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</si>
  <si>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</si>
  <si>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</si>
  <si>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</si>
  <si>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</si>
  <si>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</si>
  <si>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</si>
  <si>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</si>
  <si>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</si>
  <si>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</si>
  <si>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</si>
  <si>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</si>
  <si>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</si>
  <si>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</si>
  <si>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</si>
  <si>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</si>
  <si>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</si>
  <si>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</si>
  <si>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</si>
  <si>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</si>
  <si>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</si>
  <si>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</si>
  <si>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</si>
  <si>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</si>
  <si>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</si>
  <si>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</si>
  <si>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</si>
  <si>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</si>
  <si>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</si>
  <si>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</si>
  <si>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</si>
  <si>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</si>
  <si>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</si>
  <si>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</si>
  <si>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</si>
  <si>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</si>
  <si>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</si>
  <si>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</si>
  <si>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</si>
  <si>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</si>
  <si>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</si>
  <si>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</si>
  <si>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</si>
  <si>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</si>
  <si>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</si>
  <si>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</si>
  <si>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</si>
  <si>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</si>
  <si>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</si>
  <si>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</si>
  <si>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</si>
  <si>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</si>
  <si>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</si>
  <si>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</si>
  <si>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</si>
  <si>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</si>
  <si>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</si>
  <si>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</si>
  <si>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</si>
  <si>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</si>
  <si>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</si>
  <si>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</si>
  <si>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</si>
  <si>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</si>
  <si>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</si>
  <si>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</si>
  <si>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</si>
  <si>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</si>
  <si>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</si>
  <si>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</si>
  <si>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</si>
  <si>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</si>
  <si>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</si>
  <si>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</si>
  <si>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</si>
  <si>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</si>
  <si>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</si>
  <si>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</si>
  <si>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</si>
  <si>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</si>
  <si>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</si>
  <si>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</si>
  <si>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</si>
  <si>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</si>
  <si>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</si>
  <si>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</si>
  <si>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</si>
  <si>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</si>
  <si>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</si>
  <si>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</si>
  <si>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</si>
  <si>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</si>
  <si>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</si>
  <si>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</si>
  <si>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</si>
  <si>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</si>
  <si>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</si>
  <si>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</si>
  <si>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</si>
  <si>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</si>
  <si>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</si>
  <si>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</si>
  <si>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</si>
  <si>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</si>
  <si>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</si>
  <si>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</si>
  <si>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</si>
  <si>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</si>
  <si>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</si>
  <si>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</si>
  <si>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</si>
  <si>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</si>
  <si>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</si>
  <si>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</si>
  <si>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</si>
  <si>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</si>
  <si>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</si>
  <si>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</si>
  <si>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</si>
  <si>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</si>
  <si>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</si>
  <si>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</si>
  <si>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</si>
  <si>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</si>
  <si>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</si>
  <si>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</si>
  <si>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</si>
  <si>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</si>
  <si>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</si>
  <si>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</si>
  <si>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</si>
  <si>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</si>
  <si>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</si>
  <si>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</si>
  <si>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</si>
  <si>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</si>
  <si>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</si>
  <si>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</si>
  <si>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</si>
  <si>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</si>
  <si>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</si>
  <si>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</si>
  <si>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</si>
  <si>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</si>
  <si>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</si>
  <si>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</si>
  <si>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</si>
  <si>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</si>
  <si>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</si>
  <si>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</si>
  <si>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</si>
  <si>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</si>
  <si>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</si>
  <si>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</si>
  <si>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</si>
  <si>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</si>
  <si>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</si>
  <si>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</si>
  <si>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</si>
  <si>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</si>
  <si>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</si>
  <si>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</si>
  <si>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</si>
  <si>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</si>
  <si>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</si>
  <si>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</si>
  <si>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</si>
  <si>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</si>
  <si>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</si>
  <si>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</si>
  <si>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</si>
  <si>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</si>
  <si>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</si>
  <si>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</si>
  <si>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</si>
  <si>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</si>
  <si>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</si>
  <si>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</si>
  <si>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</si>
  <si>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</si>
  <si>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</si>
  <si>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</si>
  <si>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</si>
  <si>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</si>
  <si>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</si>
  <si>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</si>
  <si>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</si>
  <si>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</si>
  <si>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</si>
  <si>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</si>
  <si>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</si>
  <si>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</si>
  <si>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</si>
  <si>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</si>
  <si>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</si>
  <si>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</si>
  <si>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</si>
  <si>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</si>
  <si>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</si>
  <si>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</si>
  <si>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</si>
  <si>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</si>
  <si>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</si>
  <si>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</si>
  <si>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</si>
  <si>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</si>
  <si>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</si>
  <si>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</si>
  <si>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</si>
  <si>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</si>
  <si>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</si>
  <si>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</si>
  <si>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</si>
  <si>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</si>
  <si>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</si>
  <si>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</si>
  <si>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</si>
  <si>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</si>
  <si>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</si>
  <si>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</si>
  <si>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</si>
  <si>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</si>
  <si>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</si>
  <si>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</si>
  <si>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</si>
  <si>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</si>
  <si>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</si>
  <si>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</si>
  <si>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</si>
  <si>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</si>
  <si>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</si>
  <si>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</si>
  <si>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</si>
  <si>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</si>
  <si>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</si>
  <si>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</si>
  <si>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</si>
  <si>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</si>
  <si>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</si>
  <si>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</si>
  <si>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</si>
  <si>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</si>
  <si>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</si>
  <si>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</si>
  <si>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</si>
  <si>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</si>
  <si>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</si>
  <si>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</si>
  <si>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</si>
  <si>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</si>
  <si>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</si>
  <si>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</si>
  <si>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</si>
  <si>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</si>
  <si>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</si>
  <si>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</si>
  <si>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</si>
  <si>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</si>
  <si>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</si>
  <si>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</si>
  <si>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</si>
  <si>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</si>
  <si>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</si>
  <si>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</si>
  <si>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</si>
  <si>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</si>
  <si>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</si>
  <si>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</si>
  <si>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</si>
  <si>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</si>
  <si>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</si>
  <si>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</si>
  <si>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</si>
  <si>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</si>
  <si>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</si>
  <si>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</si>
  <si>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</si>
  <si>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</si>
  <si>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</si>
  <si>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</si>
  <si>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</si>
  <si>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</si>
  <si>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</si>
  <si>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</si>
  <si>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</si>
  <si>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</si>
  <si>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</si>
  <si>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</si>
  <si>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</si>
  <si>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</si>
  <si>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</si>
  <si>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</si>
  <si>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</si>
  <si>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</si>
  <si>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</si>
  <si>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</si>
  <si>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</si>
  <si>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</si>
  <si>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</si>
  <si>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</si>
  <si>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</si>
  <si>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</si>
  <si>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</si>
  <si>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</si>
  <si>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</si>
  <si>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</si>
  <si>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</si>
  <si>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</si>
  <si>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</si>
  <si>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</si>
  <si>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</si>
  <si>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</si>
  <si>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</si>
  <si>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</si>
  <si>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</si>
  <si>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</si>
  <si>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</si>
  <si>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</si>
  <si>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</si>
  <si>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</si>
  <si>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</si>
  <si>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</si>
  <si>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</si>
  <si>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</si>
  <si>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</si>
  <si>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</si>
  <si>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</si>
  <si>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</si>
  <si>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</si>
  <si>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</si>
  <si>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</si>
  <si>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</si>
  <si>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</si>
  <si>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</si>
  <si>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</si>
  <si>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</si>
  <si>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</si>
  <si>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</si>
  <si>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</si>
  <si>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</si>
  <si>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</si>
  <si>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</si>
  <si>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</si>
  <si>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</si>
  <si>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</si>
  <si>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</si>
  <si>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</si>
  <si>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</si>
  <si>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</si>
  <si>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</si>
  <si>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</si>
  <si>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</si>
  <si>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</si>
  <si>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</si>
  <si>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</si>
  <si>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</si>
  <si>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</si>
  <si>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</si>
  <si>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</si>
  <si>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</si>
  <si>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</si>
  <si>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</si>
  <si>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</si>
  <si>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</si>
  <si>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</si>
  <si>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</si>
  <si>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</si>
  <si>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</si>
  <si>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</si>
  <si>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</si>
  <si>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</si>
  <si>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</si>
  <si>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</si>
  <si>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</si>
  <si>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</si>
  <si>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</si>
  <si>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</si>
  <si>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</si>
  <si>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</si>
  <si>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</si>
  <si>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</si>
  <si>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</si>
  <si>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</si>
  <si>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</si>
  <si>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</si>
  <si>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</si>
  <si>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</si>
  <si>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</si>
  <si>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</si>
  <si>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</si>
  <si>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</si>
  <si>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</si>
  <si>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</si>
  <si>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</si>
  <si>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</si>
  <si>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</si>
  <si>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</si>
  <si>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</si>
  <si>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</si>
  <si>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</si>
  <si>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</si>
  <si>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</si>
  <si>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</si>
  <si>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</si>
  <si>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</si>
  <si>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</si>
  <si>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</si>
  <si>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</si>
  <si>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</si>
  <si>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</si>
  <si>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</si>
  <si>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</si>
  <si>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</si>
  <si>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</si>
  <si>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</si>
  <si>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</si>
  <si>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</si>
  <si>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</si>
  <si>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</si>
  <si>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</si>
  <si>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</si>
  <si>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</si>
  <si>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</si>
  <si>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</si>
  <si>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</si>
  <si>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</si>
  <si>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</si>
  <si>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</si>
  <si>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</si>
  <si>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</si>
  <si>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</si>
  <si>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</si>
  <si>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</si>
  <si>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</si>
  <si>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</si>
  <si>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</si>
  <si>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</si>
  <si>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</si>
  <si>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</si>
  <si>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</si>
  <si>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</si>
  <si>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</si>
  <si>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</si>
  <si>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</si>
  <si>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</si>
  <si>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</si>
  <si>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</si>
  <si>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</si>
  <si>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</si>
  <si>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</si>
  <si>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</si>
  <si>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</si>
  <si>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</si>
  <si>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</si>
  <si>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</si>
  <si>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</si>
  <si>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</si>
  <si>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</si>
  <si>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</si>
  <si>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</si>
  <si>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</si>
  <si>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</si>
  <si>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</si>
  <si>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</si>
  <si>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</si>
  <si>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</si>
  <si>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</si>
  <si>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</si>
  <si>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</si>
  <si>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</si>
  <si>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</si>
  <si>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</si>
  <si>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</si>
  <si>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</si>
  <si>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</si>
  <si>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</si>
  <si>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</si>
  <si>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</si>
  <si>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</si>
  <si>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</si>
  <si>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</si>
  <si>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</si>
  <si>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</si>
  <si>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</si>
  <si>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</si>
  <si>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</si>
  <si>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</si>
  <si>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</si>
  <si>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</si>
  <si>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</si>
  <si>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</si>
  <si>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</si>
  <si>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</si>
  <si>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</si>
  <si>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</si>
  <si>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</si>
  <si>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</si>
  <si>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</si>
  <si>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</si>
  <si>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</si>
  <si>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</si>
  <si>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</si>
  <si>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</si>
  <si>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</si>
  <si>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</si>
  <si>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</si>
  <si>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</si>
  <si>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</si>
  <si>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</si>
  <si>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</si>
  <si>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</si>
  <si>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</si>
  <si>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</si>
  <si>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</si>
  <si>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</si>
  <si>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</si>
  <si>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</si>
  <si>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</si>
  <si>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</si>
  <si>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</si>
  <si>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</si>
  <si>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</si>
  <si>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</si>
  <si>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</si>
  <si>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</si>
  <si>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</si>
  <si>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</si>
  <si>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</si>
  <si>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</si>
  <si>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</si>
  <si>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</si>
  <si>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</si>
  <si>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</si>
  <si>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</si>
  <si>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</si>
  <si>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</si>
  <si>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</si>
  <si>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</si>
  <si>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</si>
  <si>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</si>
  <si>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</si>
  <si>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</si>
  <si>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</si>
  <si>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</si>
  <si>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</si>
  <si>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</si>
  <si>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</si>
  <si>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</si>
  <si>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</si>
  <si>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</si>
  <si>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</si>
  <si>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</si>
  <si>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</si>
  <si>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</si>
  <si>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</si>
  <si>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</si>
  <si>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</si>
  <si>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</si>
  <si>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</si>
  <si>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</si>
  <si>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</si>
  <si>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</si>
  <si>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</si>
  <si>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</si>
  <si>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</si>
  <si>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</si>
  <si>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</si>
  <si>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</si>
  <si>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</si>
  <si>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</si>
  <si>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</si>
  <si>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</si>
  <si>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</si>
  <si>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</si>
  <si>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</si>
  <si>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</si>
  <si>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</si>
  <si>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</si>
  <si>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</si>
  <si>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</si>
  <si>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</si>
  <si>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</si>
  <si>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</si>
  <si>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</si>
  <si>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</si>
  <si>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</si>
  <si>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</si>
  <si>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</si>
  <si>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</si>
  <si>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</si>
  <si>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</si>
  <si>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</si>
  <si>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</si>
  <si>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</si>
  <si>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</si>
  <si>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</si>
  <si>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</si>
  <si>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</si>
  <si>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</si>
  <si>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</si>
  <si>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</si>
  <si>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</si>
  <si>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</si>
  <si>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</si>
  <si>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</si>
  <si>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</si>
  <si>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</si>
  <si>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</si>
  <si>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</si>
  <si>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</si>
  <si>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</si>
  <si>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</si>
  <si>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</si>
  <si>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</si>
  <si>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</si>
  <si>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</si>
  <si>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</si>
  <si>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</si>
  <si>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</si>
  <si>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</si>
  <si>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</si>
  <si>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</si>
  <si>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</si>
  <si>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</si>
  <si>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</si>
  <si>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</si>
  <si>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</si>
  <si>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</si>
  <si>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</si>
  <si>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</si>
  <si>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</si>
  <si>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</si>
  <si>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</si>
  <si>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</si>
  <si>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</si>
  <si>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</si>
  <si>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</si>
  <si>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</si>
  <si>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</si>
  <si>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</si>
  <si>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</si>
  <si>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</si>
  <si>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</si>
  <si>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</si>
  <si>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</si>
  <si>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</si>
  <si>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</si>
  <si>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</si>
  <si>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</si>
  <si>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</si>
  <si>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</si>
  <si>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</si>
  <si>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</si>
  <si>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</si>
  <si>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</si>
  <si>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</si>
  <si>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</si>
  <si>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</si>
  <si>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</si>
  <si>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</si>
  <si>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</si>
  <si>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</si>
  <si>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</si>
  <si>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</si>
  <si>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</si>
  <si>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</si>
  <si>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</si>
  <si>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</si>
  <si>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</si>
  <si>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</si>
  <si>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</si>
  <si>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</si>
  <si>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</si>
  <si>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</si>
  <si>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</si>
  <si>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</si>
  <si>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</si>
  <si>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</si>
  <si>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</si>
  <si>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</si>
  <si>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</si>
  <si>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</si>
  <si>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</si>
  <si>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</si>
  <si>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</si>
  <si>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</si>
  <si>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</si>
  <si>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</si>
  <si>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</si>
  <si>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</si>
  <si>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</si>
  <si>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</si>
  <si>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</si>
  <si>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</si>
  <si>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</si>
  <si>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</si>
  <si>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</si>
  <si>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</si>
  <si>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</si>
  <si>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</si>
  <si>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</si>
  <si>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</si>
  <si>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</si>
  <si>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</si>
  <si>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</si>
  <si>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</si>
  <si>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</si>
  <si>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</si>
  <si>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</si>
  <si>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</si>
  <si>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</si>
  <si>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</si>
  <si>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</si>
  <si>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</si>
  <si>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</si>
  <si>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</si>
  <si>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</si>
  <si>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</si>
  <si>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</si>
  <si>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</si>
  <si>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</si>
  <si>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</si>
  <si>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</si>
  <si>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</si>
  <si>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</si>
  <si>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</si>
  <si>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</si>
  <si>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</si>
  <si>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</si>
  <si>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</si>
  <si>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</si>
  <si>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</si>
  <si>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</si>
  <si>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</si>
  <si>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</si>
  <si>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</si>
  <si>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</si>
  <si>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</si>
  <si>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</si>
  <si>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</si>
  <si>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</si>
  <si>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</si>
  <si>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</si>
  <si>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</si>
  <si>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</si>
  <si>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</si>
  <si>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</si>
  <si>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</si>
  <si>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</si>
  <si>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</si>
  <si>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</si>
  <si>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</si>
  <si>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</si>
  <si>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</si>
  <si>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</si>
  <si>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</si>
  <si>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</si>
  <si>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</si>
  <si>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</si>
  <si>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</si>
  <si>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</si>
  <si>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</si>
  <si>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</si>
  <si>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</si>
  <si>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</si>
  <si>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</si>
  <si>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</si>
  <si>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</si>
  <si>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</si>
  <si>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</si>
  <si>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</si>
  <si>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</si>
  <si>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</si>
  <si>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</si>
  <si>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</si>
  <si>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</si>
  <si>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</si>
  <si>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</si>
  <si>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</si>
  <si>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</si>
  <si>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</si>
  <si>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</si>
  <si>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</si>
  <si>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</si>
  <si>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</si>
  <si>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</si>
  <si>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</si>
  <si>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</si>
  <si>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</si>
  <si>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</si>
  <si>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</si>
  <si>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</si>
  <si>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</si>
  <si>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</si>
  <si>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</si>
  <si>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</si>
  <si>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</si>
  <si>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</si>
  <si>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</si>
  <si>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</si>
  <si>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</si>
  <si>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</si>
  <si>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</si>
  <si>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</si>
  <si>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</si>
  <si>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</si>
  <si>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</si>
  <si>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</si>
  <si>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</si>
  <si>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</si>
  <si>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</si>
  <si>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</si>
  <si>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</si>
  <si>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</si>
  <si>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</si>
  <si>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</si>
  <si>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</si>
  <si>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</si>
  <si>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</si>
  <si>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</si>
  <si>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</si>
  <si>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</si>
  <si>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</si>
  <si>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</si>
  <si>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</si>
  <si>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</si>
  <si>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</si>
  <si>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</si>
  <si>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</si>
  <si>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</si>
  <si>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</si>
  <si>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</si>
  <si>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</si>
  <si>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</si>
  <si>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</si>
  <si>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</si>
  <si>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</si>
  <si>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</si>
  <si>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</si>
  <si>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</si>
  <si>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</si>
  <si>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</si>
  <si>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</si>
  <si>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</si>
  <si>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</si>
  <si>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</si>
  <si>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</si>
  <si>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</si>
  <si>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</si>
  <si>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</si>
  <si>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</si>
  <si>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</si>
  <si>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</si>
  <si>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</si>
  <si>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</si>
  <si>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</si>
  <si>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</si>
  <si>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</si>
  <si>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</si>
  <si>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</si>
  <si>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</si>
  <si>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</si>
  <si>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</si>
  <si>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</si>
  <si>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</si>
  <si>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</si>
  <si>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</si>
  <si>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</si>
  <si>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</si>
  <si>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</si>
  <si>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</si>
  <si>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</si>
  <si>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</si>
  <si>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</si>
  <si>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</si>
  <si>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</si>
  <si>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</si>
  <si>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</si>
  <si>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</si>
  <si>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</si>
  <si>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</si>
  <si>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</si>
  <si>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</si>
  <si>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</si>
  <si>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</si>
  <si>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</si>
  <si>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</si>
  <si>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</si>
  <si>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</si>
  <si>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</si>
  <si>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</si>
  <si>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</si>
  <si>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</si>
  <si>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</si>
  <si>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</si>
  <si>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</si>
  <si>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</si>
  <si>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</si>
  <si>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</si>
  <si>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</si>
  <si>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</si>
  <si>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</si>
  <si>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</si>
  <si>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</si>
  <si>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</si>
  <si>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</si>
  <si>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</si>
  <si>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</si>
  <si>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</si>
  <si>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</si>
  <si>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</si>
  <si>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</si>
  <si>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</si>
  <si>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</si>
  <si>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</si>
  <si>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</si>
  <si>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</si>
  <si>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</si>
  <si>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</si>
  <si>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</si>
  <si>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</si>
  <si>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</si>
  <si>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</si>
  <si>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</si>
  <si>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</si>
  <si>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</si>
  <si>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</si>
  <si>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</si>
  <si>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</si>
  <si>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</si>
  <si>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</si>
  <si>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</si>
  <si>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</si>
  <si>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</si>
  <si>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</si>
  <si>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</si>
  <si>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</si>
  <si>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</si>
  <si>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</si>
  <si>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</si>
  <si>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</si>
  <si>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</si>
  <si>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</si>
  <si>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</si>
  <si>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</si>
  <si>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</si>
  <si>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</si>
  <si>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</si>
  <si>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</si>
  <si>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</si>
  <si>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</si>
  <si>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</si>
  <si>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</si>
  <si>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</si>
  <si>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</si>
  <si>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</si>
  <si>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</si>
  <si>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</si>
  <si>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</si>
  <si>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</si>
  <si>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</si>
  <si>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</si>
  <si>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</si>
  <si>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</si>
  <si>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</si>
  <si>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</si>
  <si>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</si>
  <si>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</si>
  <si>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</si>
  <si>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</si>
  <si>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</si>
  <si>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</si>
  <si>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</si>
  <si>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</si>
  <si>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</si>
  <si>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</si>
  <si>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</si>
  <si>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</si>
  <si>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</si>
  <si>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</si>
  <si>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</si>
  <si>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</si>
  <si>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</si>
  <si>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</si>
  <si>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</si>
  <si>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</si>
  <si>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</si>
  <si>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</si>
  <si>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</si>
  <si>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</si>
  <si>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</si>
  <si>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</si>
  <si>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</si>
  <si>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</si>
  <si>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</si>
  <si>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</si>
  <si>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</si>
  <si>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</si>
  <si>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</si>
  <si>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</si>
  <si>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</si>
  <si>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</si>
  <si>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</si>
  <si>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</si>
  <si>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</si>
  <si>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</si>
  <si>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</si>
  <si>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</si>
  <si>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</si>
  <si>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</si>
  <si>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</si>
  <si>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</si>
  <si>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</si>
  <si>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</si>
  <si>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</si>
  <si>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</si>
  <si>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</si>
  <si>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</si>
  <si>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</si>
  <si>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</si>
  <si>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</si>
  <si>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</si>
  <si>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</si>
  <si>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</si>
  <si>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</si>
  <si>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</si>
  <si>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</si>
  <si>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</si>
  <si>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</si>
  <si>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</si>
  <si>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</si>
  <si>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</si>
  <si>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</si>
  <si>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</si>
  <si>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</si>
  <si>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</si>
  <si>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</si>
  <si>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</si>
  <si>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</si>
  <si>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</si>
  <si>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</si>
  <si>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</si>
  <si>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</si>
  <si>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</si>
  <si>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</si>
  <si>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</si>
  <si>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</si>
  <si>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</si>
  <si>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</si>
  <si>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</si>
  <si>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</si>
  <si>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</si>
  <si>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</si>
  <si>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</si>
  <si>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</si>
  <si>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</si>
  <si>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</si>
  <si>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</si>
  <si>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</si>
  <si>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</si>
  <si>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</si>
  <si>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</si>
  <si>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</si>
  <si>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</si>
  <si>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</si>
  <si>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</si>
  <si>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</si>
  <si>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</si>
  <si>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</si>
  <si>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</si>
  <si>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</si>
  <si>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</si>
  <si>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</si>
  <si>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</si>
  <si>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</si>
  <si>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</si>
  <si>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</si>
  <si>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</si>
  <si>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</si>
  <si>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</si>
  <si>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</si>
  <si>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</si>
  <si>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</si>
  <si>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</si>
  <si>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</si>
  <si>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</si>
  <si>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</si>
  <si>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</si>
  <si>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</si>
  <si>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</si>
  <si>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</si>
  <si>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</si>
  <si>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</si>
  <si>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</si>
  <si>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</si>
  <si>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</si>
  <si>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</si>
  <si>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</si>
  <si>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</si>
  <si>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</si>
  <si>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</si>
  <si>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</si>
  <si>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</si>
  <si>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</si>
  <si>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</si>
  <si>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</si>
  <si>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</si>
  <si>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</si>
  <si>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</si>
  <si>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</si>
  <si>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</si>
  <si>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</si>
  <si>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</si>
  <si>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</si>
  <si>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</si>
  <si>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</si>
  <si>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</si>
  <si>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</si>
  <si>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</si>
  <si>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</si>
  <si>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</si>
  <si>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</si>
  <si>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</si>
  <si>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</si>
  <si>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</si>
  <si>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</si>
  <si>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</si>
  <si>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</si>
  <si>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</si>
  <si>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</si>
  <si>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</si>
  <si>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</si>
  <si>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</si>
  <si>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</si>
  <si>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</si>
  <si>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</si>
  <si>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</si>
  <si>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</si>
  <si>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</si>
  <si>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</si>
  <si>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</si>
  <si>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</si>
  <si>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</si>
  <si>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</si>
  <si>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</si>
  <si>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</si>
  <si>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</si>
  <si>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</si>
  <si>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</si>
  <si>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</si>
  <si>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</si>
  <si>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</si>
  <si>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</si>
  <si>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</si>
  <si>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</si>
  <si>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</si>
  <si>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</si>
  <si>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</si>
  <si>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</si>
  <si>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</si>
  <si>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</si>
  <si>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</si>
  <si>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</si>
  <si>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</si>
  <si>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</si>
  <si>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</si>
  <si>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</si>
  <si>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</si>
  <si>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</si>
  <si>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</si>
  <si>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</si>
  <si>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</si>
  <si>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</si>
  <si>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</si>
  <si>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</si>
  <si>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</si>
  <si>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</si>
  <si>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</si>
  <si>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</si>
  <si>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</si>
  <si>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</si>
  <si>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</si>
  <si>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</si>
  <si>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</si>
  <si>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</si>
  <si>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</si>
  <si>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</si>
  <si>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</si>
  <si>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</si>
  <si>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</si>
  <si>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</si>
  <si>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</si>
  <si>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</si>
  <si>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</si>
  <si>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</si>
  <si>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</si>
  <si>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</si>
  <si>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</si>
  <si>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</si>
  <si>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</si>
  <si>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</si>
  <si>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</si>
  <si>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</si>
  <si>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</si>
  <si>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</si>
  <si>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</si>
  <si>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</si>
  <si>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</si>
  <si>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</si>
  <si>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</si>
  <si>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</si>
  <si>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</si>
  <si>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</si>
  <si>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</si>
  <si>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</si>
  <si>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</si>
  <si>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</si>
  <si>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</si>
  <si>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</si>
  <si>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</si>
  <si>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</si>
  <si>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</si>
  <si>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</si>
  <si>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</si>
  <si>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</si>
  <si>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</si>
  <si>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</si>
  <si>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</si>
  <si>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</si>
  <si>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</si>
  <si>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</si>
  <si>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</si>
  <si>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</si>
  <si>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</si>
  <si>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</si>
  <si>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</si>
  <si>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</si>
  <si>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</si>
  <si>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</si>
  <si>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</si>
  <si>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</si>
  <si>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</si>
  <si>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</si>
  <si>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</si>
  <si>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</si>
  <si>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</si>
  <si>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</si>
  <si>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</si>
  <si>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</si>
  <si>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</si>
  <si>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</si>
  <si>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</si>
  <si>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</si>
  <si>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</si>
  <si>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</si>
  <si>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</si>
  <si>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</si>
  <si>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</si>
  <si>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</si>
  <si>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</si>
  <si>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</si>
  <si>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</si>
  <si>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</si>
  <si>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</si>
  <si>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</si>
  <si>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</si>
  <si>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</si>
  <si>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</si>
  <si>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</si>
  <si>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</si>
  <si>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</si>
  <si>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</si>
  <si>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</si>
  <si>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</si>
  <si>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</si>
  <si>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</si>
  <si>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</si>
  <si>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</si>
  <si>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</si>
  <si>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</si>
  <si>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</si>
  <si>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</si>
  <si>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</si>
  <si>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</si>
  <si>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</si>
  <si>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</si>
  <si>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</si>
  <si>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</si>
  <si>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</si>
  <si>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</si>
  <si>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</si>
  <si>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</si>
  <si>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</si>
  <si>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</si>
  <si>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</si>
  <si>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</si>
  <si>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</si>
  <si>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</si>
  <si>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</si>
  <si>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</si>
  <si>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</si>
  <si>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</si>
  <si>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</si>
  <si>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</si>
  <si>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</si>
  <si>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</si>
  <si>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</si>
  <si>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</si>
  <si>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</si>
  <si>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</si>
  <si>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</si>
  <si>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</si>
  <si>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</si>
  <si>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</si>
  <si>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</si>
  <si>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</si>
  <si>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</si>
  <si>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</si>
  <si>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</si>
  <si>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</si>
  <si>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</si>
  <si>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</si>
  <si>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</si>
  <si>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</si>
  <si>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</si>
  <si>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</si>
  <si>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</si>
  <si>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</si>
  <si>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</si>
  <si>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</si>
  <si>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</si>
  <si>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</si>
  <si>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</si>
  <si>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</si>
  <si>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</si>
  <si>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</si>
  <si>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</si>
  <si>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</si>
  <si>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</si>
  <si>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</si>
  <si>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</si>
  <si>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</si>
  <si>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</si>
  <si>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</si>
  <si>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</si>
  <si>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</si>
  <si>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</si>
  <si>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</si>
  <si>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</si>
  <si>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</si>
  <si>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</si>
  <si>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</si>
  <si>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</si>
  <si>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</si>
  <si>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</si>
  <si>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</si>
  <si>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</si>
  <si>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</si>
  <si>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</si>
  <si>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</si>
  <si>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</si>
  <si>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</si>
  <si>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</si>
  <si>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</si>
  <si>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</si>
  <si>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</si>
  <si>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</si>
  <si>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</si>
  <si>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</si>
  <si>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</si>
  <si>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</si>
  <si>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</si>
  <si>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</si>
  <si>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</si>
  <si>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</si>
  <si>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</si>
  <si>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</si>
  <si>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</si>
  <si>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</si>
  <si>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</si>
  <si>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</si>
  <si>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</si>
  <si>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</si>
  <si>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</si>
  <si>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</si>
  <si>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</si>
  <si>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</si>
  <si>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</si>
  <si>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</si>
  <si>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</si>
  <si>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</si>
  <si>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</si>
  <si>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</si>
  <si>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</si>
  <si>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</si>
  <si>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</si>
  <si>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</si>
  <si>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</si>
  <si>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</si>
  <si>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</si>
  <si>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</si>
  <si>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</si>
  <si>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</si>
  <si>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</si>
  <si>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</si>
  <si>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</si>
  <si>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</si>
  <si>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</si>
  <si>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</si>
  <si>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</si>
  <si>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</si>
  <si>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</si>
  <si>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</si>
  <si>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</si>
  <si>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</si>
  <si>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</si>
  <si>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</si>
  <si>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</si>
  <si>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</si>
  <si>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</si>
  <si>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</si>
  <si>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</si>
  <si>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</si>
  <si>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</si>
  <si>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</si>
  <si>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</si>
  <si>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</si>
  <si>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</si>
  <si>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</si>
  <si>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</si>
  <si>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</si>
  <si>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</si>
  <si>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</si>
  <si>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</si>
  <si>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</si>
  <si>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</si>
  <si>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</si>
  <si>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</si>
  <si>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</si>
  <si>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</si>
  <si>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</si>
  <si>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</si>
  <si>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</si>
  <si>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</si>
  <si>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</si>
  <si>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</si>
  <si>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</si>
  <si>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</si>
  <si>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</si>
  <si>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</si>
  <si>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</si>
  <si>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</si>
  <si>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</si>
  <si>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</si>
  <si>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</si>
  <si>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</si>
  <si>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</si>
  <si>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</si>
  <si>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</si>
  <si>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</si>
  <si>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</si>
  <si>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</si>
  <si>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</si>
  <si>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</si>
  <si>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</si>
  <si>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</si>
  <si>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</si>
  <si>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</si>
  <si>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</si>
  <si>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</si>
  <si>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</si>
  <si>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</si>
  <si>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</si>
  <si>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</si>
  <si>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</si>
  <si>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</si>
  <si>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</si>
  <si>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</si>
  <si>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</si>
  <si>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</si>
  <si>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</si>
  <si>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</si>
  <si>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</si>
  <si>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</si>
  <si>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</si>
  <si>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</si>
  <si>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</si>
  <si>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</si>
  <si>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</si>
  <si>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</si>
  <si>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</si>
  <si>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</si>
  <si>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</si>
  <si>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</si>
  <si>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</si>
  <si>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</si>
  <si>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</si>
  <si>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</si>
  <si>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</si>
  <si>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</si>
  <si>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</si>
  <si>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</si>
  <si>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</si>
  <si>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</si>
  <si>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</si>
  <si>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</si>
  <si>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</si>
  <si>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</si>
  <si>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</si>
  <si>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</si>
  <si>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</si>
  <si>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</si>
  <si>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</si>
  <si>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</si>
  <si>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</si>
  <si>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</si>
  <si>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</si>
  <si>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</si>
  <si>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</si>
  <si>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</si>
  <si>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</si>
  <si>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</si>
  <si>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</si>
  <si>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</si>
  <si>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</si>
  <si>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</si>
  <si>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</si>
  <si>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</si>
  <si>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</si>
  <si>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</si>
  <si>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</si>
  <si>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</si>
  <si>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</si>
  <si>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</si>
  <si>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</si>
  <si>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</si>
  <si>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</si>
  <si>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</si>
  <si>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</si>
  <si>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</si>
  <si>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</si>
  <si>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</si>
  <si>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</si>
  <si>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</si>
  <si>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</si>
  <si>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</si>
  <si>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</si>
  <si>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</si>
  <si>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</si>
  <si>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</si>
  <si>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</si>
  <si>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</si>
  <si>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</si>
  <si>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</si>
  <si>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</si>
  <si>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</si>
  <si>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</si>
  <si>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</si>
  <si>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</si>
  <si>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</si>
  <si>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</si>
  <si>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</si>
  <si>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</si>
  <si>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</si>
  <si>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</si>
  <si>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</si>
  <si>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</si>
  <si>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</si>
  <si>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</si>
  <si>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</si>
  <si>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</si>
  <si>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</si>
  <si>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</si>
  <si>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</si>
  <si>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</si>
  <si>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</si>
  <si>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</si>
  <si>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</si>
  <si>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</si>
  <si>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</si>
  <si>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</si>
  <si>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</si>
  <si>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</si>
  <si>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</si>
  <si>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</si>
  <si>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</si>
  <si>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</si>
  <si>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</si>
  <si>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</si>
  <si>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</si>
  <si>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</si>
  <si>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</si>
  <si>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</si>
  <si>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</si>
  <si>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</si>
  <si>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</si>
  <si>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</si>
  <si>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</si>
  <si>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</si>
  <si>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</si>
  <si>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</si>
  <si>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</si>
  <si>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</si>
  <si>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</si>
  <si>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</si>
  <si>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</si>
  <si>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</si>
  <si>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</si>
  <si>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</si>
  <si>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</si>
  <si>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</si>
  <si>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</si>
  <si>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</si>
  <si>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</si>
  <si>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</si>
  <si>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</si>
  <si>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</si>
  <si>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</si>
  <si>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</si>
  <si>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</si>
  <si>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</si>
  <si>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</si>
  <si>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</si>
  <si>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</si>
  <si>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</si>
  <si>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</si>
  <si>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</si>
  <si>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</si>
  <si>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</si>
  <si>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</si>
  <si>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</si>
  <si>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</si>
  <si>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</si>
  <si>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</si>
  <si>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</si>
  <si>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</si>
  <si>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</si>
  <si>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</si>
  <si>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</si>
  <si>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</si>
  <si>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</si>
  <si>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</si>
  <si>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</si>
  <si>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</si>
  <si>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</si>
  <si>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</si>
  <si>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</si>
  <si>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</si>
  <si>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</si>
  <si>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</si>
  <si>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</si>
  <si>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</si>
  <si>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</si>
  <si>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</si>
  <si>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</si>
  <si>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</si>
  <si>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</si>
  <si>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</si>
  <si>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</si>
  <si>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</si>
  <si>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</si>
  <si>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</si>
  <si>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</si>
  <si>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</si>
  <si>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</si>
  <si>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</si>
  <si>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</si>
  <si>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</si>
  <si>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</si>
  <si>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</si>
  <si>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</si>
  <si>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</si>
  <si>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</si>
  <si>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</si>
  <si>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</si>
  <si>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</si>
  <si>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</si>
  <si>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</si>
  <si>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</si>
  <si>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</si>
  <si>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</si>
  <si>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</si>
  <si>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</si>
  <si>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</si>
  <si>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</si>
  <si>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</si>
  <si>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</si>
  <si>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</si>
  <si>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</si>
  <si>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</si>
  <si>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</si>
  <si>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</si>
  <si>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</si>
  <si>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</si>
  <si>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</si>
  <si>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</si>
  <si>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</si>
  <si>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</si>
  <si>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</si>
  <si>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</si>
  <si>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</si>
  <si>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</si>
  <si>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</si>
  <si>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</si>
  <si>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</si>
  <si>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</si>
  <si>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</si>
  <si>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</si>
  <si>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</si>
  <si>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</si>
  <si>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</si>
  <si>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</si>
  <si>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</si>
  <si>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</si>
  <si>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</si>
  <si>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</si>
  <si>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</si>
  <si>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</si>
  <si>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</si>
  <si>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</si>
  <si>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</si>
  <si>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</si>
  <si>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</si>
  <si>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</si>
  <si>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</si>
  <si>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</si>
  <si>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</si>
  <si>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</si>
  <si>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</si>
  <si>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</si>
  <si>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</si>
  <si>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</si>
  <si>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</si>
  <si>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</si>
  <si>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</si>
  <si>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</si>
  <si>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</si>
  <si>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</si>
  <si>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</si>
  <si>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</si>
  <si>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</si>
  <si>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</si>
  <si>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</si>
  <si>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</si>
  <si>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</si>
  <si>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</si>
  <si>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</si>
  <si>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</si>
  <si>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</si>
  <si>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</si>
  <si>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</si>
  <si>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</si>
  <si>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</si>
  <si>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</si>
  <si>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</si>
  <si>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</si>
  <si>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</si>
  <si>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</si>
  <si>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</si>
  <si>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</si>
  <si>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</si>
  <si>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</si>
  <si>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</si>
  <si>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</si>
  <si>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</si>
  <si>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</si>
  <si>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</si>
  <si>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</si>
  <si>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</si>
  <si>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</si>
  <si>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</si>
  <si>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</si>
  <si>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</si>
  <si>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</si>
  <si>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</si>
  <si>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</si>
  <si>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</si>
  <si>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</si>
  <si>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</si>
  <si>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</si>
  <si>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</si>
  <si>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</si>
  <si>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</si>
  <si>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</si>
  <si>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</si>
  <si>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</si>
  <si>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</si>
  <si>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</si>
  <si>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</si>
  <si>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</si>
  <si>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</si>
  <si>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</si>
  <si>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</si>
  <si>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</si>
  <si>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</si>
  <si>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</si>
  <si>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</si>
  <si>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</si>
  <si>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</si>
  <si>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</si>
  <si>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</si>
  <si>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</si>
  <si>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</si>
  <si>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</si>
  <si>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</si>
  <si>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</si>
  <si>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</si>
  <si>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</si>
  <si>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</si>
  <si>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</si>
  <si>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</si>
  <si>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</si>
  <si>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</si>
  <si>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</si>
  <si>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</si>
  <si>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</si>
  <si>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</si>
  <si>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</si>
  <si>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</si>
  <si>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</si>
  <si>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</si>
  <si>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</si>
  <si>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</si>
  <si>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</si>
  <si>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</si>
  <si>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</si>
  <si>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</si>
  <si>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</si>
  <si>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</si>
  <si>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</si>
  <si>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</si>
  <si>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</si>
  <si>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</si>
  <si>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</si>
  <si>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</si>
  <si>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</si>
  <si>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</si>
  <si>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</si>
  <si>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</si>
  <si>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</si>
  <si>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</si>
  <si>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</si>
  <si>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</si>
  <si>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</si>
  <si>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</si>
  <si>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</si>
  <si>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</si>
  <si>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</si>
  <si>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</si>
  <si>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</si>
  <si>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</si>
  <si>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</si>
  <si>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</si>
  <si>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</si>
  <si>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</si>
  <si>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</si>
  <si>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</si>
  <si>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</si>
  <si>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</si>
  <si>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</si>
  <si>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</si>
  <si>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</si>
  <si>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</si>
  <si>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</si>
  <si>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</si>
  <si>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</si>
  <si>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</si>
  <si>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</si>
  <si>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</si>
  <si>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</si>
  <si>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</si>
  <si>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</si>
  <si>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</si>
  <si>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</si>
  <si>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</si>
  <si>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</si>
  <si>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</si>
  <si>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</si>
  <si>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</si>
  <si>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</si>
  <si>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</si>
  <si>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</si>
  <si>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</si>
  <si>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</si>
  <si>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</si>
  <si>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</si>
  <si>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</si>
  <si>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</si>
  <si>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</si>
  <si>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</si>
  <si>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</si>
  <si>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</si>
  <si>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</si>
  <si>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</si>
  <si>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</si>
  <si>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</si>
  <si>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</si>
  <si>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</si>
  <si>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</si>
  <si>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</si>
  <si>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</si>
  <si>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</si>
  <si>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</si>
  <si>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</si>
  <si>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</si>
  <si>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</si>
  <si>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</si>
  <si>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</si>
  <si>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</si>
  <si>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</si>
  <si>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</si>
  <si>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</si>
  <si>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</si>
  <si>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</si>
  <si>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</si>
  <si>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</si>
  <si>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</si>
  <si>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</si>
  <si>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</si>
  <si>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</si>
  <si>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</si>
  <si>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</si>
  <si>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</si>
  <si>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</si>
  <si>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</si>
  <si>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</si>
  <si>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</si>
  <si>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</si>
  <si>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</si>
  <si>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</si>
  <si>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</si>
  <si>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</si>
  <si>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</si>
  <si>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</si>
  <si>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</si>
  <si>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</si>
  <si>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</si>
  <si>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</si>
  <si>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</si>
  <si>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</si>
  <si>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</si>
  <si>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</si>
  <si>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</si>
  <si>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</si>
  <si>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</si>
  <si>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</si>
  <si>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</si>
  <si>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</si>
  <si>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</si>
  <si>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</si>
  <si>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</si>
  <si>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</si>
  <si>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</si>
  <si>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</si>
  <si>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</si>
  <si>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</si>
  <si>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</si>
  <si>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</si>
  <si>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</si>
  <si>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</si>
  <si>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</si>
  <si>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</si>
  <si>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</si>
  <si>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</si>
  <si>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</si>
  <si>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</si>
  <si>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</si>
  <si>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</si>
  <si>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</si>
  <si>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</si>
  <si>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</si>
  <si>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</si>
  <si>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</si>
  <si>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</si>
  <si>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</si>
  <si>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</si>
  <si>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</si>
  <si>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</si>
  <si>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</si>
  <si>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</si>
  <si>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</si>
  <si>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</si>
  <si>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</si>
  <si>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</si>
  <si>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</si>
  <si>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</si>
  <si>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</si>
  <si>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</si>
  <si>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</si>
  <si>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</si>
  <si>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</si>
  <si>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</si>
  <si>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</si>
  <si>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</si>
  <si>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</si>
  <si>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</si>
  <si>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</si>
  <si>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</si>
  <si>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</si>
  <si>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</si>
  <si>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</si>
  <si>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</si>
  <si>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</si>
  <si>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</si>
  <si>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</si>
  <si>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</si>
  <si>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</si>
  <si>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</si>
  <si>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</si>
  <si>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</si>
  <si>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</si>
  <si>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</si>
  <si>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</si>
  <si>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</si>
  <si>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</si>
  <si>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</si>
  <si>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</si>
  <si>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</si>
  <si>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</si>
  <si>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</si>
  <si>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</si>
  <si>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</si>
  <si>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</si>
  <si>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</si>
  <si>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</si>
  <si>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</si>
  <si>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</si>
  <si>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</si>
  <si>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</si>
  <si>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</si>
  <si>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</si>
  <si>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</si>
  <si>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</si>
  <si>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</si>
  <si>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</si>
  <si>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</si>
  <si>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</si>
  <si>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</si>
  <si>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</si>
  <si>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</si>
  <si>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</si>
  <si>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</si>
  <si>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</si>
  <si>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</si>
  <si>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</si>
  <si>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</si>
  <si>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</si>
  <si>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</si>
  <si>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</si>
  <si>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</si>
  <si>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</si>
  <si>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</si>
  <si>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</si>
  <si>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</si>
  <si>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</si>
  <si>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</si>
  <si>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</si>
  <si>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</si>
  <si>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</si>
  <si>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</si>
  <si>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</si>
  <si>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</si>
  <si>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</si>
  <si>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</si>
  <si>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</si>
  <si>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</si>
  <si>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</si>
  <si>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</si>
  <si>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</si>
  <si>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</si>
  <si>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</si>
  <si>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</si>
  <si>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</si>
  <si>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</si>
  <si>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</si>
  <si>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</si>
  <si>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</si>
  <si>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</si>
  <si>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</si>
  <si>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</si>
  <si>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</si>
  <si>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</si>
  <si>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</si>
  <si>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</si>
  <si>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</si>
  <si>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</si>
  <si>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</si>
  <si>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</si>
  <si>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</si>
  <si>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</si>
  <si>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</si>
  <si>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</si>
  <si>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</si>
  <si>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</si>
  <si>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</si>
  <si>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</si>
  <si>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</si>
  <si>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</si>
  <si>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</si>
  <si>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</si>
  <si>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</si>
  <si>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</si>
  <si>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</si>
  <si>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</si>
  <si>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</si>
  <si>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</si>
  <si>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</si>
  <si>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</si>
  <si>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</si>
  <si>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</si>
  <si>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</si>
  <si>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</si>
  <si>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</si>
  <si>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</si>
  <si>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</si>
  <si>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</si>
  <si>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</si>
  <si>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</si>
  <si>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</si>
  <si>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</si>
  <si>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</si>
  <si>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</si>
  <si>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</si>
  <si>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</si>
  <si>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</si>
  <si>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</si>
  <si>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</si>
  <si>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</si>
  <si>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</si>
  <si>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</si>
  <si>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</si>
  <si>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</si>
  <si>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</si>
  <si>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</si>
  <si>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</si>
  <si>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</si>
  <si>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</si>
  <si>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</si>
  <si>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</si>
  <si>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</si>
  <si>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</si>
  <si>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</si>
  <si>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</si>
  <si>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</si>
  <si>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</si>
  <si>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</si>
  <si>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</si>
  <si>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</si>
  <si>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</si>
  <si>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</si>
  <si>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</si>
  <si>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</si>
  <si>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</si>
  <si>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</si>
  <si>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</si>
  <si>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</si>
  <si>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</si>
  <si>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</si>
  <si>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</si>
  <si>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</si>
  <si>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</si>
  <si>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</si>
  <si>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</si>
  <si>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</si>
  <si>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</si>
  <si>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</si>
  <si>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</si>
  <si>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</si>
  <si>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</si>
  <si>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</si>
  <si>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</si>
  <si>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</si>
  <si>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</si>
  <si>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</si>
  <si>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</si>
  <si>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</si>
  <si>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</si>
  <si>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</si>
  <si>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</si>
  <si>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</si>
  <si>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</si>
  <si>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</si>
  <si>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</si>
  <si>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</si>
  <si>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</si>
  <si>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</si>
  <si>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</si>
  <si>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</si>
  <si>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</si>
  <si>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</si>
  <si>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</si>
  <si>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</si>
  <si>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</si>
  <si>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</si>
  <si>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</si>
  <si>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</si>
  <si>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</si>
  <si>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</si>
  <si>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</si>
  <si>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</si>
  <si>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</si>
  <si>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</si>
  <si>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</si>
  <si>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</si>
  <si>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</si>
  <si>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</si>
  <si>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</si>
  <si>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</si>
  <si>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</si>
  <si>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</si>
  <si>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</si>
  <si>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</si>
  <si>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</si>
  <si>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</si>
  <si>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</si>
  <si>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</si>
  <si>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</si>
  <si>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</si>
  <si>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</si>
  <si>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</si>
  <si>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</si>
  <si>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</si>
  <si>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</si>
  <si>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</si>
  <si>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</si>
  <si>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</si>
  <si>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</si>
  <si>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</si>
  <si>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</si>
  <si>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</si>
  <si>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</si>
  <si>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</si>
  <si>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</si>
  <si>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</si>
  <si>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</si>
  <si>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</si>
  <si>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</si>
  <si>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</si>
  <si>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</si>
  <si>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</si>
  <si>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</si>
  <si>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</si>
  <si>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</si>
  <si>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</si>
  <si>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</si>
  <si>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</si>
  <si>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</si>
  <si>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</si>
  <si>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</si>
  <si>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</si>
  <si>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</si>
  <si>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</si>
  <si>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</si>
  <si>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</si>
  <si>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</si>
  <si>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</si>
  <si>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</si>
  <si>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</si>
  <si>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</si>
  <si>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</si>
  <si>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</si>
  <si>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</si>
  <si>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</si>
  <si>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</si>
  <si>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</si>
  <si>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</si>
  <si>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</si>
  <si>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</si>
  <si>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</si>
  <si>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</si>
  <si>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</si>
  <si>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</si>
  <si>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</si>
  <si>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</si>
  <si>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</si>
  <si>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</si>
  <si>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</si>
  <si>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</si>
  <si>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</si>
  <si>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</si>
  <si>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</si>
  <si>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</si>
  <si>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</si>
  <si>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</si>
  <si>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</si>
  <si>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</si>
  <si>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</si>
  <si>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</si>
  <si>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</si>
  <si>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</si>
  <si>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</si>
  <si>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</si>
  <si>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</si>
  <si>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</si>
  <si>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</si>
  <si>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</si>
  <si>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</si>
  <si>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</si>
  <si>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</si>
  <si>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</si>
  <si>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</si>
  <si>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</si>
  <si>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</si>
  <si>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</si>
  <si>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</si>
  <si>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</si>
  <si>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</si>
  <si>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</si>
  <si>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</si>
  <si>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</si>
  <si>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</si>
  <si>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</si>
  <si>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</si>
  <si>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</si>
  <si>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</si>
  <si>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</si>
  <si>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</si>
  <si>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</si>
  <si>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</si>
  <si>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</si>
  <si>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</si>
  <si>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</si>
  <si>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</si>
  <si>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</si>
  <si>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</si>
  <si>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</si>
  <si>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</si>
  <si>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</si>
  <si>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</si>
  <si>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</si>
  <si>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</si>
  <si>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</si>
  <si>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</si>
  <si>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</si>
  <si>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</si>
  <si>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</si>
  <si>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</si>
  <si>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</si>
  <si>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</si>
  <si>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</si>
  <si>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</si>
  <si>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</si>
  <si>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</si>
  <si>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</si>
  <si>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</si>
  <si>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</si>
  <si>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</si>
  <si>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</si>
  <si>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</si>
  <si>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</si>
  <si>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</si>
  <si>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</si>
  <si>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</si>
  <si>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</si>
  <si>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</si>
  <si>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</si>
  <si>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</si>
  <si>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</si>
  <si>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</si>
  <si>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</si>
  <si>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</si>
  <si>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</si>
  <si>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</si>
  <si>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</si>
  <si>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</si>
  <si>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</si>
  <si>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</si>
  <si>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</si>
  <si>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</si>
  <si>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</si>
  <si>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</si>
  <si>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</si>
  <si>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</si>
  <si>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</si>
  <si>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</si>
  <si>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</si>
  <si>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</si>
  <si>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</si>
  <si>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</si>
  <si>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</si>
  <si>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</si>
  <si>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</si>
  <si>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</si>
  <si>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</si>
  <si>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</si>
  <si>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</si>
  <si>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</si>
  <si>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</si>
  <si>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</si>
  <si>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</si>
  <si>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</si>
  <si>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</si>
  <si>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</si>
  <si>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</si>
  <si>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</si>
  <si>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</si>
  <si>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</si>
  <si>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</si>
  <si>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</si>
  <si>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</si>
  <si>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</si>
  <si>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</si>
  <si>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</si>
  <si>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</si>
  <si>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</si>
  <si>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</si>
  <si>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</si>
  <si>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</si>
  <si>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</si>
  <si>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</si>
  <si>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</si>
  <si>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</si>
  <si>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</si>
  <si>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</si>
  <si>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</si>
  <si>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</si>
  <si>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</si>
  <si>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</si>
  <si>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</si>
  <si>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</si>
  <si>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</si>
  <si>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</si>
  <si>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</si>
  <si>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</si>
  <si>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</si>
  <si>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</si>
  <si>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</si>
  <si>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</si>
  <si>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</si>
  <si>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</si>
  <si>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</si>
  <si>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</si>
  <si>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</si>
  <si>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</si>
  <si>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</si>
  <si>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</si>
  <si>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</si>
  <si>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</si>
  <si>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</si>
  <si>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</si>
  <si>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</si>
  <si>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</si>
  <si>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</si>
  <si>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</si>
  <si>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</si>
  <si>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</si>
  <si>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</si>
  <si>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</si>
  <si>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</si>
  <si>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</si>
  <si>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</si>
  <si>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</si>
  <si>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</si>
  <si>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</si>
  <si>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</si>
  <si>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</si>
  <si>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</si>
  <si>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</si>
  <si>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</si>
  <si>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</si>
  <si>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</si>
  <si>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</si>
  <si>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</si>
  <si>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</si>
  <si>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</si>
  <si>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</si>
  <si>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</si>
  <si>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</si>
  <si>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</si>
  <si>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</si>
  <si>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</si>
  <si>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</si>
  <si>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</si>
  <si>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</si>
  <si>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</si>
  <si>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</si>
  <si>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</si>
  <si>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</si>
  <si>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</si>
  <si>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</si>
  <si>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</si>
  <si>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</si>
  <si>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</si>
  <si>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</si>
  <si>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</si>
  <si>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</si>
  <si>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</si>
  <si>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</si>
  <si>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</si>
  <si>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</si>
  <si>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</si>
  <si>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</si>
  <si>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</si>
  <si>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</si>
  <si>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</si>
  <si>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</si>
  <si>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</si>
  <si>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</si>
  <si>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</si>
  <si>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</si>
  <si>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</si>
  <si>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</si>
  <si>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</si>
  <si>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</si>
  <si>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</si>
  <si>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</si>
  <si>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</si>
  <si>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</si>
  <si>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</si>
  <si>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</si>
  <si>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</si>
  <si>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</si>
  <si>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</si>
  <si>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</si>
  <si>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</si>
  <si>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</si>
  <si>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</si>
  <si>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</si>
  <si>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</si>
  <si>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</si>
  <si>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</si>
  <si>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</si>
  <si>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</si>
  <si>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</si>
  <si>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</si>
  <si>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</si>
  <si>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</si>
  <si>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</si>
  <si>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</si>
  <si>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</si>
  <si>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</si>
  <si>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</si>
  <si>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</si>
  <si>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</si>
  <si>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</si>
  <si>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</si>
  <si>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</si>
  <si>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</si>
  <si>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</si>
  <si>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</si>
  <si>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</si>
  <si>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</si>
  <si>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</si>
  <si>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</si>
  <si>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</si>
  <si>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</si>
  <si>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</si>
  <si>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</si>
  <si>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</si>
  <si>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</si>
  <si>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</si>
  <si>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</si>
  <si>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</si>
  <si>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</si>
  <si>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</si>
  <si>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</si>
  <si>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</si>
  <si>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</si>
  <si>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</si>
  <si>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</si>
  <si>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</si>
  <si>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</si>
  <si>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</si>
  <si>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</si>
  <si>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</si>
  <si>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</si>
  <si>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</si>
  <si>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</si>
  <si>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</si>
  <si>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</si>
  <si>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</si>
  <si>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</si>
  <si>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</si>
  <si>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</si>
  <si>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</si>
  <si>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</si>
  <si>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</si>
  <si>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</si>
  <si>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</si>
  <si>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</si>
  <si>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</si>
  <si>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</si>
  <si>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</si>
  <si>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</si>
  <si>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</si>
  <si>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</si>
  <si>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</si>
  <si>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</si>
  <si>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</si>
  <si>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</si>
  <si>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</si>
  <si>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</si>
  <si>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</si>
  <si>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</si>
  <si>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</si>
  <si>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</si>
  <si>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</si>
  <si>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</si>
  <si>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</si>
  <si>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</si>
  <si>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</si>
  <si>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</si>
  <si>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</si>
  <si>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</si>
  <si>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</si>
  <si>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</si>
  <si>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</si>
  <si>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</si>
  <si>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</si>
  <si>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</si>
  <si>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</si>
  <si>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</si>
  <si>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</si>
  <si>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</si>
  <si>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</si>
  <si>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</si>
  <si>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</si>
  <si>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</si>
  <si>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</si>
  <si>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</si>
  <si>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</si>
  <si>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</si>
  <si>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</si>
  <si>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</si>
  <si>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</si>
  <si>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</si>
  <si>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</si>
  <si>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</si>
  <si>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</si>
  <si>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</si>
  <si>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</si>
  <si>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</si>
  <si>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</si>
  <si>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</si>
  <si>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</si>
  <si>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</si>
  <si>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</si>
  <si>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</si>
  <si>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</si>
  <si>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</si>
  <si>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</si>
  <si>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</si>
  <si>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</si>
  <si>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</si>
  <si>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</si>
  <si>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</si>
  <si>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</si>
  <si>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</si>
  <si>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</si>
  <si>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</si>
  <si>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</si>
  <si>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</si>
  <si>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</si>
  <si>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</si>
  <si>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</si>
  <si>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</si>
  <si>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</si>
  <si>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</si>
  <si>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</si>
  <si>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</si>
  <si>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</si>
  <si>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</si>
  <si>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</si>
  <si>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</si>
  <si>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</si>
  <si>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</si>
  <si>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</si>
  <si>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</si>
  <si>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</si>
  <si>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</si>
  <si>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</si>
  <si>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</si>
  <si>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</si>
  <si>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</si>
  <si>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</si>
  <si>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</si>
  <si>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</si>
  <si>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</si>
  <si>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</si>
  <si>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</si>
  <si>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</si>
  <si>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</si>
  <si>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</si>
  <si>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</si>
  <si>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</si>
  <si>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</si>
  <si>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</si>
  <si>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</si>
  <si>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</si>
  <si>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</si>
  <si>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</si>
  <si>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</si>
  <si>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</si>
  <si>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</si>
  <si>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</si>
  <si>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</si>
  <si>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</si>
  <si>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</si>
  <si>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</si>
  <si>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</si>
  <si>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</si>
  <si>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</si>
  <si>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</si>
  <si>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</si>
  <si>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</si>
  <si>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</si>
  <si>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</si>
  <si>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</si>
  <si>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</si>
  <si>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</si>
  <si>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</si>
  <si>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</si>
  <si>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</si>
  <si>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</si>
  <si>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</si>
  <si>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</si>
  <si>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</si>
  <si>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</si>
  <si>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</si>
  <si>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</si>
  <si>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</si>
  <si>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</si>
  <si>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</si>
  <si>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</si>
  <si>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</si>
  <si>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</si>
  <si>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</si>
  <si>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</si>
  <si>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</si>
  <si>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</si>
  <si>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</si>
  <si>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</si>
  <si>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</si>
  <si>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</si>
  <si>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</si>
  <si>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</si>
  <si>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</si>
  <si>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</si>
  <si>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</si>
  <si>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</si>
  <si>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</si>
  <si>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</si>
  <si>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</si>
  <si>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</si>
  <si>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</si>
  <si>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</si>
  <si>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</si>
  <si>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</si>
  <si>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</si>
  <si>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</si>
  <si>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</si>
  <si>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</si>
  <si>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</si>
  <si>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</si>
  <si>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</si>
  <si>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</si>
  <si>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</si>
  <si>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</si>
  <si>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</si>
  <si>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</si>
  <si>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</si>
  <si>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</si>
  <si>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</si>
  <si>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</si>
  <si>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</si>
  <si>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</si>
  <si>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</si>
  <si>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</si>
  <si>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</si>
  <si>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</si>
  <si>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</si>
  <si>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</si>
  <si>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</si>
  <si>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</si>
  <si>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</si>
  <si>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</si>
  <si>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</si>
  <si>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</si>
  <si>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</si>
  <si>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</si>
  <si>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</si>
  <si>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</si>
  <si>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</si>
  <si>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</si>
  <si>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</si>
  <si>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</si>
  <si>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</si>
  <si>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</si>
  <si>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</si>
  <si>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</si>
  <si>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</si>
  <si>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</si>
  <si>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</si>
  <si>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</si>
  <si>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</si>
  <si>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</si>
  <si>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</si>
  <si>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</si>
  <si>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</si>
  <si>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</si>
  <si>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</si>
  <si>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</si>
  <si>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</si>
  <si>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</si>
  <si>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</si>
  <si>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</si>
  <si>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</si>
  <si>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</si>
  <si>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</si>
  <si>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</si>
  <si>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</si>
  <si>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</si>
  <si>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</si>
  <si>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</si>
  <si>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</si>
  <si>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</si>
  <si>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</si>
  <si>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</si>
  <si>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</si>
  <si>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</si>
  <si>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</si>
  <si>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</si>
  <si>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</si>
  <si>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</si>
  <si>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</si>
  <si>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</si>
  <si>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</si>
  <si>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</si>
  <si>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</si>
  <si>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</si>
  <si>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</si>
  <si>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</si>
  <si>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</si>
  <si>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</si>
  <si>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</si>
  <si>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</si>
  <si>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</si>
  <si>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</si>
  <si>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</si>
  <si>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</si>
  <si>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</si>
  <si>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</si>
  <si>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</si>
  <si>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</si>
  <si>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</si>
  <si>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</si>
  <si>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</si>
  <si>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</si>
  <si>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</si>
  <si>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</si>
  <si>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</si>
  <si>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</si>
  <si>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</si>
  <si>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</si>
  <si>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</si>
  <si>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</si>
  <si>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</si>
  <si>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</si>
  <si>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</si>
  <si>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</si>
  <si>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</si>
  <si>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</si>
  <si>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</si>
  <si>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</si>
  <si>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</si>
  <si>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</si>
  <si>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</si>
  <si>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</si>
  <si>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</si>
  <si>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</si>
  <si>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</si>
  <si>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</si>
  <si>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</si>
  <si>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</si>
  <si>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</si>
  <si>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</si>
  <si>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</si>
  <si>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</si>
  <si>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</si>
  <si>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</si>
  <si>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</si>
  <si>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</si>
  <si>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</si>
  <si>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</si>
  <si>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</si>
  <si>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</si>
  <si>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</si>
  <si>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</si>
  <si>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</si>
  <si>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</si>
  <si>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</si>
  <si>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</si>
  <si>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</si>
  <si>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</si>
  <si>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</si>
  <si>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</si>
  <si>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</si>
  <si>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</si>
  <si>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</si>
  <si>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</si>
  <si>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</si>
  <si>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</si>
  <si>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</si>
  <si>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</si>
  <si>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</si>
  <si>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</si>
  <si>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</si>
  <si>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</si>
  <si>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</si>
  <si>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</si>
  <si>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</si>
  <si>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</si>
  <si>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</si>
  <si>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</si>
  <si>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</si>
  <si>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</si>
  <si>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</si>
  <si>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</si>
  <si>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</si>
  <si>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</si>
  <si>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</si>
  <si>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</si>
  <si>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</si>
  <si>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</si>
  <si>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</si>
  <si>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</si>
  <si>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</si>
  <si>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</si>
  <si>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</si>
  <si>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</si>
  <si>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</si>
  <si>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</si>
  <si>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</si>
  <si>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</si>
  <si>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</si>
  <si>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</si>
  <si>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</si>
  <si>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</si>
  <si>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</si>
  <si>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</si>
  <si>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</si>
  <si>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</si>
  <si>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</si>
  <si>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</si>
  <si>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</si>
  <si>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</si>
  <si>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</si>
  <si>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</si>
  <si>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</si>
  <si>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</si>
  <si>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</si>
  <si>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</si>
  <si>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</si>
  <si>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</si>
  <si>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</si>
  <si>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</si>
  <si>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</si>
  <si>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</si>
  <si>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</si>
  <si>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</si>
  <si>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</si>
  <si>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</si>
  <si>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</si>
  <si>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</si>
  <si>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</si>
  <si>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</si>
  <si>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</si>
  <si>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</si>
  <si>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</si>
  <si>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</si>
  <si>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</si>
  <si>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</si>
  <si>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</si>
  <si>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</si>
  <si>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</si>
  <si>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</si>
  <si>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</si>
  <si>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</si>
  <si>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</si>
  <si>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</si>
  <si>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</si>
  <si>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</si>
  <si>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</si>
  <si>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</si>
  <si>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</si>
  <si>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</si>
  <si>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</si>
  <si>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</si>
  <si>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</si>
  <si>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</si>
  <si>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</si>
  <si>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</si>
  <si>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</si>
  <si>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</si>
  <si>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</si>
  <si>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</si>
  <si>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</si>
  <si>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</si>
  <si>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</si>
  <si>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</si>
  <si>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</si>
  <si>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</si>
  <si>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</si>
  <si>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</si>
  <si>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</si>
  <si>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</si>
  <si>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</si>
  <si>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</si>
  <si>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</si>
  <si>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</si>
  <si>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</si>
  <si>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</si>
  <si>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</si>
  <si>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</si>
  <si>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</si>
  <si>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</si>
  <si>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</si>
  <si>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</si>
  <si>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</si>
  <si>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</si>
  <si>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</si>
  <si>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</si>
  <si>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</si>
  <si>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</si>
  <si>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</si>
  <si>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</si>
  <si>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</si>
  <si>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</si>
  <si>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</si>
  <si>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</si>
  <si>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</si>
  <si>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</si>
  <si>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</si>
  <si>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</si>
  <si>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</si>
  <si>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</si>
  <si>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</si>
  <si>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</si>
  <si>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</si>
  <si>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</si>
  <si>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</si>
  <si>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</si>
  <si>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</si>
  <si>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</si>
  <si>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</si>
  <si>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</si>
  <si>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</si>
  <si>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</si>
  <si>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</si>
  <si>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</si>
  <si>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</si>
  <si>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</si>
  <si>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</si>
  <si>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</si>
  <si>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</si>
  <si>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</si>
  <si>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</si>
  <si>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</si>
  <si>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</si>
  <si>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</si>
  <si>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</si>
  <si>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</si>
  <si>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</si>
  <si>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</si>
  <si>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</si>
  <si>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</si>
  <si>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</si>
  <si>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</si>
  <si>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</si>
  <si>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</si>
  <si>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</si>
  <si>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</si>
  <si>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</si>
  <si>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</si>
  <si>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</si>
  <si>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</si>
  <si>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</si>
  <si>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</si>
  <si>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</si>
  <si>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</si>
  <si>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</si>
  <si>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</si>
  <si>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</si>
  <si>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</si>
  <si>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</si>
  <si>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</si>
  <si>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</si>
  <si>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</si>
  <si>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</si>
  <si>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</si>
  <si>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</si>
  <si>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</si>
  <si>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</si>
  <si>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</si>
  <si>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</si>
  <si>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</si>
  <si>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</si>
  <si>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</si>
  <si>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</si>
  <si>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</si>
  <si>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</si>
  <si>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</si>
  <si>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</si>
  <si>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</si>
  <si>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</si>
  <si>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</si>
  <si>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</si>
  <si>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</si>
  <si>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</si>
  <si>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</si>
  <si>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</si>
  <si>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</si>
  <si>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</si>
  <si>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</si>
  <si>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</si>
  <si>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</si>
  <si>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</si>
  <si>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</si>
  <si>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</si>
  <si>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</si>
  <si>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</si>
  <si>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</si>
  <si>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</si>
  <si>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</si>
  <si>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</si>
  <si>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</si>
  <si>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</si>
  <si>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</si>
  <si>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</si>
  <si>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</si>
  <si>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</si>
  <si>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</si>
  <si>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</si>
  <si>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</si>
  <si>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</si>
  <si>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</si>
  <si>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</si>
  <si>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</si>
  <si>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</si>
  <si>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</si>
  <si>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</si>
  <si>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</si>
  <si>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</si>
  <si>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</si>
  <si>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</si>
  <si>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</si>
  <si>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</si>
  <si>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</si>
  <si>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</si>
  <si>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</si>
  <si>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</si>
  <si>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</si>
  <si>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</si>
  <si>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</si>
  <si>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</si>
  <si>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</si>
  <si>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</si>
  <si>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</si>
  <si>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</si>
  <si>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</si>
  <si>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</si>
  <si>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</si>
  <si>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</si>
  <si>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</si>
  <si>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</si>
  <si>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</si>
  <si>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</si>
  <si>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</si>
  <si>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</si>
  <si>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</si>
  <si>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</si>
  <si>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</si>
  <si>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</si>
  <si>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</si>
  <si>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</si>
  <si>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</si>
  <si>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</si>
  <si>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</si>
  <si>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</si>
  <si>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</si>
  <si>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</si>
  <si>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</si>
  <si>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</si>
  <si>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</si>
  <si>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</si>
  <si>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</si>
  <si>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</si>
  <si>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</si>
  <si>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</si>
  <si>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</si>
  <si>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</si>
  <si>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</si>
  <si>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</si>
  <si>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</si>
  <si>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</si>
  <si>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</si>
  <si>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</si>
  <si>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</si>
  <si>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</si>
  <si>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</si>
  <si>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</si>
  <si>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</si>
  <si>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</si>
  <si>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</si>
  <si>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</si>
  <si>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</si>
  <si>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</si>
  <si>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</si>
  <si>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</si>
  <si>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</si>
  <si>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</si>
  <si>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</si>
  <si>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</si>
  <si>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</si>
  <si>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</si>
  <si>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</si>
  <si>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</si>
  <si>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</si>
  <si>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</si>
  <si>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</si>
  <si>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</si>
  <si>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</si>
  <si>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</si>
  <si>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</si>
  <si>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</si>
  <si>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</si>
  <si>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</si>
  <si>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</si>
  <si>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</si>
  <si>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</si>
  <si>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</si>
  <si>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</si>
  <si>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</si>
  <si>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</si>
  <si>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</si>
  <si>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</si>
  <si>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</si>
  <si>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</si>
  <si>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</si>
  <si>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</si>
  <si>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</si>
  <si>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</si>
  <si>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</si>
  <si>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</si>
  <si>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</si>
  <si>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</si>
  <si>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</si>
  <si>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</si>
  <si>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</si>
  <si>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</si>
  <si>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</si>
  <si>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</si>
  <si>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</si>
  <si>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</si>
  <si>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</si>
  <si>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</si>
  <si>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</si>
  <si>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</si>
  <si>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</si>
  <si>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</si>
  <si>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</si>
  <si>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</si>
  <si>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</si>
  <si>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</si>
  <si>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</si>
  <si>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</si>
  <si>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</si>
  <si>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</si>
  <si>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</si>
  <si>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</si>
  <si>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</si>
  <si>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</si>
  <si>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</si>
  <si>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</si>
  <si>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</si>
  <si>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</si>
  <si>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</si>
  <si>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</si>
  <si>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</si>
  <si>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</si>
  <si>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</si>
  <si>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</si>
  <si>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</si>
  <si>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</si>
  <si>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</si>
  <si>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</si>
  <si>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</si>
  <si>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</si>
  <si>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</si>
  <si>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</si>
  <si>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</si>
  <si>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</si>
  <si>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</si>
  <si>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</si>
  <si>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</si>
  <si>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</si>
  <si>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</si>
  <si>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</si>
  <si>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</si>
  <si>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</si>
  <si>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</si>
  <si>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</si>
  <si>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</si>
  <si>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</si>
  <si>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</si>
  <si>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</si>
  <si>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</si>
  <si>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</si>
  <si>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</si>
  <si>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</si>
  <si>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</si>
  <si>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</si>
  <si>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</si>
  <si>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</si>
  <si>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</si>
  <si>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</si>
  <si>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</si>
  <si>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</si>
  <si>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</si>
  <si>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</si>
  <si>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</si>
  <si>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</si>
  <si>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</si>
  <si>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</si>
  <si>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</si>
  <si>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</si>
  <si>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</si>
  <si>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</si>
  <si>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</si>
  <si>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</si>
  <si>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</si>
  <si>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</si>
  <si>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</si>
  <si>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</si>
  <si>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</si>
  <si>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</si>
  <si>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</si>
  <si>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</si>
  <si>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</si>
  <si>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</si>
  <si>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</si>
  <si>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</si>
  <si>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</si>
  <si>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</si>
  <si>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</si>
  <si>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</si>
  <si>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</si>
  <si>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</si>
  <si>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</si>
  <si>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</si>
  <si>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</si>
  <si>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</si>
  <si>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</si>
  <si>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</si>
  <si>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</si>
  <si>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</si>
  <si>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</si>
  <si>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</si>
  <si>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</si>
  <si>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</si>
  <si>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</si>
  <si>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</si>
  <si>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</si>
  <si>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</si>
  <si>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</si>
  <si>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</si>
  <si>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</si>
  <si>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</si>
  <si>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</si>
  <si>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</si>
  <si>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</si>
  <si>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</si>
  <si>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</si>
  <si>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</si>
  <si>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</si>
  <si>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</si>
  <si>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</si>
  <si>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</si>
  <si>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</si>
  <si>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</si>
  <si>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</si>
  <si>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</si>
  <si>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</si>
  <si>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</si>
  <si>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</si>
  <si>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</si>
  <si>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</si>
  <si>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</si>
  <si>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</si>
  <si>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</si>
  <si>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</si>
  <si>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</si>
  <si>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</si>
  <si>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</si>
  <si>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</si>
  <si>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</si>
  <si>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</si>
  <si>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</si>
  <si>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</si>
  <si>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</si>
  <si>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</si>
  <si>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</si>
  <si>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</si>
  <si>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</si>
  <si>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</si>
  <si>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</si>
  <si>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</si>
  <si>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</si>
  <si>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</si>
  <si>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</si>
  <si>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</si>
  <si>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</si>
  <si>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</si>
  <si>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</si>
  <si>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</si>
  <si>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</si>
  <si>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</si>
  <si>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</si>
  <si>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</si>
  <si>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</si>
  <si>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</si>
  <si>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</si>
  <si>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</si>
  <si>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</si>
  <si>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</si>
  <si>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</si>
  <si>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</si>
  <si>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</si>
  <si>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</si>
  <si>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</si>
  <si>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</si>
  <si>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</si>
  <si>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</si>
  <si>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</si>
  <si>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</si>
  <si>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</si>
  <si>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</si>
  <si>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</si>
  <si>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</si>
  <si>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</si>
  <si>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</si>
  <si>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</si>
  <si>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</si>
  <si>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</si>
  <si>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</si>
  <si>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</si>
  <si>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</si>
  <si>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</si>
  <si>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</si>
  <si>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</si>
  <si>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</si>
  <si>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</si>
  <si>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</si>
  <si>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</si>
  <si>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</si>
  <si>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</si>
  <si>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</si>
  <si>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</si>
  <si>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</si>
  <si>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</si>
  <si>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</si>
  <si>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</si>
  <si>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</si>
  <si>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</si>
  <si>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</si>
  <si>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</si>
  <si>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</si>
  <si>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</si>
  <si>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</si>
  <si>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</si>
  <si>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</si>
  <si>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</si>
  <si>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</si>
  <si>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</si>
  <si>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</si>
  <si>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</si>
  <si>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</si>
  <si>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</si>
  <si>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</si>
  <si>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</si>
  <si>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</si>
  <si>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</si>
  <si>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</si>
  <si>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</si>
  <si>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</si>
  <si>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</si>
  <si>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</si>
  <si>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</si>
  <si>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</si>
  <si>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</si>
  <si>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</si>
  <si>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</si>
  <si>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</si>
  <si>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</si>
  <si>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</si>
  <si>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</si>
  <si>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</si>
  <si>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</si>
  <si>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</si>
  <si>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</si>
  <si>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</si>
  <si>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</si>
  <si>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</si>
  <si>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</si>
  <si>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</si>
  <si>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</si>
  <si>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</si>
  <si>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</si>
  <si>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</si>
  <si>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</si>
  <si>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</si>
  <si>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</si>
  <si>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</si>
  <si>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</si>
  <si>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</si>
  <si>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</si>
  <si>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</si>
  <si>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</si>
  <si>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</si>
  <si>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</si>
  <si>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</si>
  <si>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</si>
  <si>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</si>
  <si>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</si>
  <si>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</si>
  <si>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</si>
  <si>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</si>
  <si>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</si>
  <si>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</si>
  <si>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</si>
  <si>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</si>
  <si>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</si>
  <si>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</si>
  <si>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</si>
  <si>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</si>
  <si>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</si>
  <si>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</si>
  <si>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</si>
  <si>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</si>
  <si>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</si>
  <si>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</si>
  <si>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</si>
  <si>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</si>
  <si>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</si>
  <si>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</si>
  <si>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</si>
  <si>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</si>
  <si>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</si>
  <si>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</si>
  <si>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</si>
  <si>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</si>
  <si>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</si>
  <si>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</si>
  <si>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</si>
  <si>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</si>
  <si>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</si>
  <si>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</si>
  <si>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</si>
  <si>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</si>
  <si>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</si>
  <si>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</si>
  <si>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</si>
  <si>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</si>
  <si>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</si>
  <si>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</si>
  <si>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</si>
  <si>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</si>
  <si>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</si>
  <si>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</si>
  <si>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</si>
  <si>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</si>
  <si>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</si>
  <si>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</si>
  <si>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</si>
  <si>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</si>
  <si>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</si>
  <si>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</si>
  <si>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</si>
  <si>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</si>
  <si>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</si>
  <si>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</si>
  <si>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</si>
  <si>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</si>
  <si>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</si>
  <si>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</si>
  <si>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</si>
  <si>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</si>
  <si>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</si>
  <si>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</si>
  <si>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</si>
  <si>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</si>
  <si>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</si>
  <si>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</si>
  <si>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</si>
  <si>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</si>
  <si>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</si>
  <si>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</si>
  <si>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</si>
  <si>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</si>
  <si>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</si>
  <si>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</si>
  <si>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</si>
  <si>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</si>
  <si>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</si>
  <si>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</si>
  <si>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</si>
  <si>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</si>
  <si>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</si>
  <si>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</si>
  <si>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</si>
  <si>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</si>
  <si>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</si>
  <si>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</si>
  <si>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</si>
  <si>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</si>
  <si>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</si>
  <si>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</si>
  <si>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</si>
  <si>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</si>
  <si>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</si>
  <si>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</si>
  <si>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</si>
  <si>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</si>
  <si>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</si>
  <si>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</si>
  <si>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</si>
  <si>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</si>
  <si>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</si>
  <si>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</si>
  <si>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</si>
  <si>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</si>
  <si>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</si>
  <si>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</si>
  <si>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</si>
  <si>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</si>
  <si>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</si>
  <si>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</si>
  <si>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</si>
  <si>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</si>
  <si>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</si>
  <si>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</si>
  <si>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</si>
  <si>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</si>
  <si>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</si>
  <si>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</si>
  <si>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</si>
  <si>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</si>
  <si>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</si>
  <si>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</si>
  <si>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</si>
  <si>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</si>
  <si>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</si>
  <si>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</si>
  <si>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</si>
  <si>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</si>
  <si>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</si>
  <si>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</si>
  <si>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</si>
  <si>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</si>
  <si>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</si>
  <si>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</si>
  <si>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</si>
  <si>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</si>
  <si>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</si>
  <si>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</si>
  <si>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</si>
  <si>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</si>
  <si>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</si>
  <si>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</si>
  <si>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</si>
  <si>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</si>
  <si>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</si>
  <si>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</si>
  <si>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</si>
  <si>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</si>
  <si>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</si>
  <si>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</si>
  <si>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</si>
  <si>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</si>
  <si>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</si>
  <si>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</si>
  <si>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</si>
  <si>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</si>
  <si>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</si>
  <si>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</si>
  <si>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</si>
  <si>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</si>
  <si>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</si>
  <si>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</si>
  <si>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</si>
  <si>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</si>
  <si>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</si>
  <si>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</si>
  <si>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</si>
  <si>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</si>
  <si>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</si>
  <si>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</si>
  <si>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</si>
  <si>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</si>
  <si>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</si>
  <si>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</si>
  <si>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</si>
  <si>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</si>
  <si>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</si>
  <si>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</si>
  <si>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</si>
  <si>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</si>
  <si>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</si>
  <si>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</si>
  <si>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</si>
  <si>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</si>
  <si>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</si>
  <si>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</si>
  <si>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</si>
  <si>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</si>
  <si>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</si>
  <si>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</si>
  <si>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</si>
  <si>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</si>
  <si>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</si>
  <si>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</si>
  <si>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</si>
  <si>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</si>
  <si>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</si>
  <si>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</si>
  <si>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</si>
  <si>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</si>
  <si>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</si>
  <si>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</si>
  <si>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</si>
  <si>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</si>
  <si>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</si>
  <si>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</si>
  <si>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</si>
  <si>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</si>
  <si>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</si>
  <si>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</si>
  <si>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</si>
  <si>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</si>
  <si>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</si>
  <si>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</si>
  <si>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</si>
  <si>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</si>
  <si>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</si>
  <si>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</si>
  <si>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</si>
  <si>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</si>
  <si>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</si>
  <si>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</si>
  <si>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</si>
  <si>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</si>
  <si>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</si>
  <si>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</si>
  <si>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</si>
  <si>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</si>
  <si>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</si>
  <si>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</si>
  <si>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</si>
  <si>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</si>
  <si>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</si>
  <si>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</si>
  <si>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</si>
  <si>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</si>
  <si>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</si>
  <si>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</si>
  <si>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</si>
  <si>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</si>
  <si>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</si>
  <si>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</si>
  <si>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</si>
  <si>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</si>
  <si>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</si>
  <si>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</si>
  <si>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</si>
  <si>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</si>
  <si>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</si>
  <si>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</si>
  <si>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</si>
  <si>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</si>
  <si>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</si>
  <si>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</si>
  <si>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</si>
  <si>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</si>
  <si>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</si>
  <si>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</si>
  <si>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</si>
  <si>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</si>
  <si>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</si>
  <si>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</si>
  <si>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</si>
  <si>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</si>
  <si>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</si>
  <si>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</si>
  <si>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</si>
  <si>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</si>
  <si>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</si>
  <si>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</si>
  <si>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</si>
  <si>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</si>
  <si>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</si>
  <si>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</si>
  <si>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</si>
  <si>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</si>
  <si>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</si>
  <si>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</si>
  <si>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</si>
  <si>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</si>
  <si>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</si>
  <si>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</si>
  <si>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</si>
  <si>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</si>
  <si>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</si>
  <si>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</si>
  <si>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</si>
  <si>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</si>
  <si>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</si>
  <si>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</si>
  <si>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</si>
  <si>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</si>
  <si>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</si>
  <si>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</si>
  <si>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</si>
  <si>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</si>
  <si>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</si>
  <si>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</si>
  <si>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</si>
  <si>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</si>
  <si>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</si>
  <si>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</si>
  <si>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</si>
  <si>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</si>
  <si>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</si>
  <si>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</si>
  <si>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</si>
  <si>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</si>
  <si>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</si>
  <si>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</si>
  <si>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</si>
  <si>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</si>
  <si>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</si>
  <si>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</si>
  <si>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</si>
  <si>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</si>
  <si>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</si>
  <si>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</si>
  <si>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</si>
  <si>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</si>
  <si>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</si>
  <si>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</si>
  <si>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</si>
  <si>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</si>
  <si>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</si>
  <si>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</si>
  <si>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</si>
  <si>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</si>
  <si>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</si>
  <si>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</si>
  <si>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</si>
  <si>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</si>
  <si>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</si>
  <si>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</si>
  <si>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</si>
  <si>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</si>
  <si>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</si>
  <si>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</si>
  <si>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</si>
  <si>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</si>
  <si>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</si>
  <si>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</si>
  <si>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</si>
  <si>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</si>
  <si>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</si>
  <si>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</si>
  <si>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</si>
  <si>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</si>
  <si>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</si>
  <si>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</si>
  <si>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</si>
  <si>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</si>
  <si>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</si>
  <si>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</si>
  <si>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</si>
  <si>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</si>
  <si>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</si>
  <si>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</si>
  <si>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</si>
  <si>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</si>
  <si>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</si>
  <si>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</si>
  <si>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</si>
  <si>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</si>
  <si>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</si>
  <si>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</si>
  <si>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</si>
  <si>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</si>
  <si>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</si>
  <si>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</si>
  <si>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</si>
  <si>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</si>
  <si>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</si>
  <si>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</si>
  <si>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</si>
  <si>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</si>
  <si>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</si>
  <si>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</si>
  <si>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</si>
  <si>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</si>
  <si>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</si>
  <si>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</si>
  <si>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</si>
  <si>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</si>
  <si>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</si>
  <si>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</si>
  <si>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</si>
  <si>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</si>
  <si>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</si>
  <si>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</si>
  <si>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</si>
  <si>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</si>
  <si>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</si>
  <si>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</si>
  <si>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</si>
  <si>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</si>
  <si>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</si>
  <si>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</si>
  <si>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</si>
  <si>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</si>
  <si>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</si>
  <si>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</si>
  <si>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</si>
  <si>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</si>
  <si>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</si>
  <si>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</si>
  <si>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</si>
  <si>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</si>
  <si>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</si>
  <si>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</si>
  <si>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</si>
  <si>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</si>
  <si>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</si>
  <si>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</si>
  <si>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</si>
  <si>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</si>
  <si>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</si>
  <si>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</si>
  <si>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</si>
  <si>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</si>
  <si>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</si>
  <si>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</si>
  <si>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</si>
  <si>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</si>
  <si>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</si>
  <si>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</si>
  <si>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</si>
  <si>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</si>
  <si>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</si>
  <si>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</si>
  <si>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</si>
  <si>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</si>
  <si>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</si>
  <si>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</si>
  <si>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</si>
  <si>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</si>
  <si>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</si>
  <si>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</si>
  <si>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</si>
  <si>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</si>
  <si>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</si>
  <si>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</si>
  <si>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</si>
  <si>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</si>
  <si>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</si>
  <si>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</si>
  <si>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</si>
  <si>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</si>
  <si>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</si>
  <si>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</si>
  <si>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</si>
  <si>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</si>
  <si>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</si>
  <si>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</si>
  <si>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</si>
  <si>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</si>
  <si>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</si>
  <si>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</si>
  <si>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</si>
  <si>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</si>
  <si>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</si>
  <si>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</si>
  <si>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</si>
  <si>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</si>
  <si>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</si>
  <si>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</si>
  <si>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</si>
  <si>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</si>
  <si>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</si>
  <si>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</si>
  <si>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</si>
  <si>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</si>
  <si>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</si>
  <si>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</si>
  <si>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</si>
  <si>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</si>
  <si>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</si>
  <si>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</si>
  <si>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</si>
  <si>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</si>
  <si>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</si>
  <si>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</si>
  <si>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</si>
  <si>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</si>
  <si>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</si>
  <si>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</si>
  <si>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</si>
  <si>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</si>
  <si>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</si>
  <si>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</si>
  <si>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</si>
  <si>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</si>
  <si>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</si>
  <si>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</si>
  <si>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</si>
  <si>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</si>
  <si>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</si>
  <si>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</si>
  <si>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</si>
  <si>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</si>
  <si>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</si>
  <si>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</si>
  <si>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</si>
  <si>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</si>
  <si>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</si>
  <si>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</si>
  <si>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</si>
  <si>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</si>
  <si>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</si>
  <si>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</si>
  <si>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</si>
  <si>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</si>
  <si>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</si>
  <si>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</si>
  <si>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</si>
  <si>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</si>
  <si>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</si>
  <si>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</si>
  <si>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</si>
  <si>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</si>
  <si>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</si>
  <si>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</si>
  <si>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</si>
  <si>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</si>
  <si>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</si>
  <si>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</si>
  <si>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</si>
  <si>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</si>
  <si>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</si>
  <si>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</si>
  <si>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</si>
  <si>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</si>
  <si>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</si>
  <si>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</si>
  <si>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</si>
  <si>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</si>
  <si>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</si>
  <si>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</si>
  <si>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</si>
  <si>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</si>
  <si>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</si>
  <si>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</si>
  <si>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</si>
  <si>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</si>
  <si>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</si>
  <si>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</si>
  <si>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</si>
  <si>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</si>
  <si>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</si>
  <si>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</si>
  <si>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</si>
  <si>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</si>
  <si>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</si>
  <si>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</si>
  <si>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</si>
  <si>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</si>
  <si>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</si>
  <si>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</si>
  <si>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</si>
  <si>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</si>
  <si>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</si>
  <si>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</si>
  <si>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</si>
  <si>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</si>
  <si>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</si>
  <si>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</si>
  <si>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</si>
  <si>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</si>
  <si>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</si>
  <si>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</si>
  <si>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</si>
  <si>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</si>
  <si>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</si>
  <si>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</si>
  <si>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</si>
  <si>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</si>
  <si>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</si>
  <si>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</si>
  <si>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</si>
  <si>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</si>
  <si>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</si>
  <si>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</si>
  <si>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</si>
  <si>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</si>
  <si>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</si>
  <si>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</si>
  <si>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</si>
  <si>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</si>
  <si>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</si>
  <si>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</si>
  <si>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</si>
  <si>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</si>
  <si>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</si>
  <si>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</si>
  <si>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</si>
  <si>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</si>
  <si>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</si>
  <si>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</si>
  <si>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</si>
  <si>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</si>
  <si>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</si>
  <si>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</si>
  <si>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</si>
  <si>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</si>
  <si>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</si>
  <si>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</si>
  <si>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</si>
  <si>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</si>
  <si>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</si>
  <si>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</si>
  <si>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</si>
  <si>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</si>
  <si>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</si>
  <si>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</si>
  <si>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</si>
  <si>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</si>
  <si>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</si>
  <si>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</si>
  <si>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</si>
  <si>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</si>
  <si>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</si>
  <si>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</si>
  <si>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</si>
  <si>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</si>
  <si>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</si>
  <si>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</si>
  <si>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</si>
  <si>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</si>
  <si>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</si>
  <si>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</si>
  <si>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</si>
  <si>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</si>
  <si>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</si>
  <si>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</si>
  <si>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</si>
  <si>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</si>
  <si>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</si>
  <si>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</si>
  <si>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</si>
  <si>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</si>
  <si>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</si>
  <si>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</si>
  <si>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</si>
  <si>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</si>
  <si>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</si>
  <si>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</si>
  <si>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</si>
  <si>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</si>
  <si>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</si>
  <si>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</si>
  <si>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</si>
  <si>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</si>
  <si>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</si>
  <si>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</si>
  <si>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</si>
  <si>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</si>
  <si>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</si>
  <si>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</si>
  <si>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</si>
  <si>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</si>
  <si>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</si>
  <si>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</si>
  <si>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</si>
  <si>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</si>
  <si>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</si>
  <si>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</si>
  <si>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</si>
  <si>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</si>
  <si>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</si>
  <si>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</si>
  <si>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</si>
  <si>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</si>
  <si>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</si>
  <si>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</si>
  <si>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</si>
  <si>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</si>
  <si>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</si>
  <si>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</si>
  <si>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</si>
  <si>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</si>
  <si>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</si>
  <si>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</si>
  <si>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</si>
  <si>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</si>
  <si>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</si>
  <si>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</si>
  <si>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</si>
  <si>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</si>
  <si>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</si>
  <si>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</si>
  <si>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</si>
  <si>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</si>
  <si>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</si>
  <si>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</si>
  <si>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</si>
  <si>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</si>
  <si>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</si>
  <si>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</si>
  <si>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</si>
  <si>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</si>
  <si>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</si>
  <si>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</si>
  <si>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</si>
  <si>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</si>
  <si>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</si>
  <si>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</si>
  <si>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</si>
  <si>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</si>
  <si>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</si>
  <si>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</si>
  <si>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</si>
  <si>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</si>
  <si>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</si>
  <si>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</si>
  <si>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</si>
  <si>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</si>
  <si>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</si>
  <si>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</si>
  <si>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</si>
  <si>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</si>
  <si>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</si>
  <si>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</si>
  <si>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</si>
  <si>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</si>
  <si>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</si>
  <si>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</si>
  <si>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</si>
  <si>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</si>
  <si>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</si>
  <si>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</si>
  <si>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</si>
  <si>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</si>
  <si>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</si>
  <si>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</si>
  <si>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</si>
  <si>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</si>
  <si>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</si>
  <si>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</si>
  <si>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</si>
  <si>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</si>
  <si>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</si>
  <si>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</si>
  <si>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</si>
  <si>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</si>
  <si>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</si>
  <si>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</si>
  <si>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</si>
  <si>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</si>
  <si>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</si>
  <si>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</si>
  <si>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</si>
  <si>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</si>
  <si>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</si>
  <si>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</si>
  <si>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</si>
  <si>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</si>
  <si>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</si>
  <si>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</si>
  <si>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</si>
  <si>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</si>
  <si>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</si>
  <si>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</si>
  <si>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</si>
  <si>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</si>
  <si>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</si>
  <si>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</si>
  <si>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</si>
  <si>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</si>
  <si>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</si>
  <si>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</si>
  <si>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</si>
  <si>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</si>
  <si>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</si>
  <si>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</si>
  <si>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</si>
  <si>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</si>
  <si>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</si>
  <si>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</si>
  <si>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</si>
  <si>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</si>
  <si>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</si>
  <si>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</si>
  <si>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</si>
  <si>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</si>
  <si>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</si>
  <si>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</si>
  <si>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</si>
  <si>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</si>
  <si>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</si>
  <si>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</si>
  <si>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</si>
  <si>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</si>
  <si>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</si>
  <si>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</si>
  <si>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</si>
  <si>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</si>
  <si>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</si>
  <si>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</si>
  <si>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</si>
  <si>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</si>
  <si>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</si>
  <si>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</si>
  <si>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</si>
  <si>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</si>
  <si>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</si>
  <si>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</si>
  <si>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</si>
  <si>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</si>
  <si>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</si>
  <si>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</si>
  <si>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</si>
  <si>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</si>
  <si>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</si>
  <si>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</si>
  <si>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</si>
  <si>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</si>
  <si>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</si>
  <si>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</si>
  <si>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</si>
  <si>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</si>
  <si>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</si>
  <si>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</si>
  <si>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</si>
  <si>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</si>
  <si>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</si>
  <si>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</si>
  <si>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</si>
  <si>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</si>
  <si>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</si>
  <si>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</si>
  <si>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</si>
  <si>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</si>
  <si>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</si>
  <si>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</si>
  <si>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</si>
  <si>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</si>
  <si>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</si>
  <si>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</si>
  <si>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</si>
  <si>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</si>
  <si>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</si>
  <si>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</si>
  <si>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</si>
  <si>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</si>
  <si>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</si>
  <si>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</si>
  <si>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</si>
  <si>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</si>
  <si>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</si>
  <si>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</si>
  <si>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</si>
  <si>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</si>
  <si>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</si>
  <si>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</si>
  <si>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</si>
  <si>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</si>
  <si>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</si>
  <si>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</si>
  <si>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</si>
  <si>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</si>
  <si>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</si>
  <si>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</si>
  <si>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</si>
  <si>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</si>
  <si>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</si>
  <si>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</si>
  <si>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</si>
  <si>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</si>
  <si>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</si>
  <si>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</si>
  <si>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</si>
  <si>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</si>
  <si>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</si>
  <si>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</si>
  <si>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</si>
  <si>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</si>
  <si>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</si>
  <si>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</si>
  <si>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</si>
  <si>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</si>
  <si>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</si>
  <si>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</si>
  <si>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</si>
  <si>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</si>
  <si>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</si>
  <si>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</si>
  <si>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</si>
  <si>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</si>
  <si>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</si>
  <si>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</si>
  <si>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</si>
  <si>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</si>
  <si>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</si>
  <si>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</si>
  <si>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</si>
  <si>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</si>
  <si>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</si>
  <si>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</si>
  <si>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</si>
  <si>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</si>
  <si>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</si>
  <si>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</si>
  <si>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</si>
  <si>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</si>
  <si>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</si>
  <si>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</si>
  <si>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</si>
  <si>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</si>
  <si>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</si>
  <si>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</si>
  <si>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</si>
  <si>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</si>
  <si>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</si>
  <si>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</si>
  <si>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</si>
  <si>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</si>
  <si>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</si>
  <si>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</si>
  <si>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</si>
  <si>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</si>
  <si>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</si>
  <si>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</si>
  <si>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</si>
  <si>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</si>
  <si>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</si>
  <si>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</si>
  <si>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</si>
  <si>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</si>
  <si>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</si>
  <si>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</si>
  <si>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</si>
  <si>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</si>
  <si>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</si>
  <si>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</si>
  <si>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</si>
  <si>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</si>
  <si>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</si>
  <si>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</si>
  <si>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</si>
  <si>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</si>
  <si>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</si>
  <si>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</si>
  <si>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</si>
  <si>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</si>
  <si>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</si>
  <si>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</si>
  <si>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</si>
  <si>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</si>
  <si>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</si>
  <si>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</si>
  <si>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</si>
  <si>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</si>
  <si>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</si>
  <si>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</si>
  <si>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</si>
  <si>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</si>
  <si>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</si>
  <si>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</si>
  <si>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</si>
  <si>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</si>
  <si>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</si>
  <si>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</si>
  <si>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</si>
  <si>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</si>
  <si>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</si>
  <si>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</si>
  <si>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</si>
  <si>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</si>
  <si>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</si>
  <si>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</si>
  <si>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</si>
  <si>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</si>
  <si>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</si>
  <si>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</si>
  <si>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</si>
  <si>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</si>
  <si>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</si>
  <si>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</si>
  <si>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</si>
  <si>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</si>
  <si>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</si>
  <si>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</si>
  <si>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</si>
  <si>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</si>
  <si>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</si>
  <si>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</si>
  <si>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</si>
  <si>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</si>
  <si>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</si>
  <si>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</si>
  <si>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</si>
  <si>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</si>
  <si>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</si>
  <si>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</si>
  <si>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</si>
  <si>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</si>
  <si>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</si>
  <si>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</si>
  <si>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</si>
  <si>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</si>
  <si>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</si>
  <si>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</si>
  <si>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</si>
  <si>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</si>
  <si>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</si>
  <si>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</si>
  <si>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</si>
  <si>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</si>
  <si>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</si>
  <si>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</si>
  <si>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</si>
  <si>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</si>
  <si>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</si>
  <si>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</si>
  <si>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</si>
  <si>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</si>
  <si>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</si>
  <si>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</si>
  <si>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</si>
  <si>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</si>
  <si>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</si>
  <si>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</si>
  <si>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</si>
  <si>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</si>
  <si>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</si>
  <si>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</si>
  <si>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</si>
  <si>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</si>
  <si>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</si>
  <si>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</si>
  <si>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</si>
  <si>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</si>
  <si>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</si>
  <si>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</si>
  <si>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</si>
  <si>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</si>
  <si>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</si>
  <si>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</si>
  <si>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</si>
  <si>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</si>
  <si>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</si>
  <si>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</si>
  <si>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</si>
  <si>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</si>
  <si>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</si>
  <si>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</si>
  <si>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</si>
  <si>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</si>
  <si>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</si>
  <si>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</si>
  <si>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</si>
  <si>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</si>
  <si>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</si>
  <si>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</si>
  <si>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</si>
  <si>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</si>
  <si>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</si>
  <si>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</si>
  <si>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</si>
  <si>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</si>
  <si>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</si>
  <si>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</si>
  <si>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</si>
  <si>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</si>
  <si>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</si>
  <si>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</si>
  <si>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</si>
  <si>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</si>
  <si>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</si>
  <si>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</si>
  <si>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</si>
  <si>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</si>
  <si>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</si>
  <si>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</si>
  <si>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</si>
  <si>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</si>
  <si>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</si>
  <si>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</si>
  <si>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</si>
  <si>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</si>
  <si>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</si>
  <si>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</si>
  <si>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</si>
  <si>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</si>
  <si>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</si>
  <si>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</si>
  <si>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</si>
  <si>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</si>
  <si>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</si>
  <si>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</si>
  <si>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</si>
  <si>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</si>
  <si>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</si>
  <si>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</si>
  <si>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</si>
  <si>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</si>
  <si>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</si>
  <si>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</si>
  <si>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</si>
  <si>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</si>
  <si>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</si>
  <si>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</si>
  <si>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</si>
  <si>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</si>
  <si>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</si>
  <si>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</si>
  <si>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</si>
  <si>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</si>
  <si>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</si>
  <si>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</si>
  <si>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</si>
  <si>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</si>
  <si>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</si>
  <si>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</si>
  <si>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</si>
  <si>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</si>
  <si>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</si>
  <si>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</si>
  <si>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</si>
  <si>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</si>
  <si>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</si>
  <si>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</si>
  <si>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</si>
  <si>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</si>
  <si>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</si>
  <si>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</si>
  <si>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</si>
  <si>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</si>
  <si>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</si>
  <si>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</si>
  <si>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</si>
  <si>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</si>
  <si>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</si>
  <si>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</si>
  <si>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</si>
  <si>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</si>
  <si>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</si>
  <si>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</si>
  <si>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</si>
  <si>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</si>
  <si>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</si>
  <si>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</si>
  <si>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</si>
  <si>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</si>
  <si>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</si>
  <si>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</si>
  <si>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</si>
  <si>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</si>
  <si>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</si>
  <si>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</si>
  <si>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</si>
  <si>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</si>
  <si>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</si>
  <si>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</si>
  <si>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</si>
  <si>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</si>
  <si>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</si>
  <si>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</si>
  <si>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</si>
  <si>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</si>
  <si>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</si>
  <si>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</si>
  <si>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</si>
  <si>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</si>
  <si>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</si>
  <si>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</si>
  <si>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</si>
  <si>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</si>
  <si>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</si>
  <si>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</si>
  <si>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</si>
  <si>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</si>
  <si>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</si>
  <si>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</si>
  <si>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</si>
  <si>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</si>
  <si>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</si>
  <si>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</si>
  <si>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</si>
  <si>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</si>
  <si>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</si>
  <si>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</si>
  <si>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</si>
  <si>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</si>
  <si>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</si>
  <si>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</si>
  <si>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</si>
  <si>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</si>
  <si>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</si>
  <si>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</si>
  <si>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</si>
  <si>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</si>
  <si>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</si>
  <si>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</si>
  <si>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</si>
  <si>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</si>
  <si>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</si>
  <si>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</si>
  <si>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</si>
  <si>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</si>
  <si>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</si>
  <si>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</si>
  <si>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</si>
  <si>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</si>
  <si>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</si>
  <si>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</si>
  <si>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</si>
  <si>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</si>
  <si>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</si>
  <si>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</si>
  <si>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</si>
  <si>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</si>
  <si>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</si>
  <si>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</si>
  <si>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</si>
  <si>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</si>
  <si>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</si>
  <si>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</si>
  <si>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</si>
  <si>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</si>
  <si>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</si>
  <si>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</si>
  <si>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</si>
  <si>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</si>
  <si>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</si>
  <si>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</si>
  <si>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</si>
  <si>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</si>
  <si>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</si>
  <si>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</si>
  <si>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</si>
  <si>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</si>
  <si>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</si>
  <si>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</si>
  <si>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</si>
  <si>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</si>
  <si>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</si>
  <si>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</si>
  <si>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</si>
  <si>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</si>
  <si>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</si>
  <si>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</si>
  <si>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</si>
  <si>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</si>
  <si>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</si>
  <si>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</si>
  <si>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</si>
  <si>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</si>
  <si>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</si>
  <si>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</si>
  <si>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</si>
  <si>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</si>
  <si>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</si>
  <si>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</si>
  <si>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</si>
  <si>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</si>
  <si>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</si>
  <si>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</si>
  <si>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</si>
  <si>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</si>
  <si>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</si>
  <si>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</si>
  <si>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</si>
  <si>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</si>
  <si>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</si>
  <si>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</si>
  <si>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</si>
  <si>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</si>
  <si>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</si>
  <si>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</si>
  <si>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</si>
  <si>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</si>
  <si>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</si>
  <si>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</si>
  <si>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</si>
  <si>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</si>
  <si>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</si>
  <si>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</si>
  <si>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</si>
  <si>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</si>
  <si>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</si>
  <si>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</si>
  <si>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</si>
  <si>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</si>
  <si>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</si>
  <si>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</si>
  <si>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</si>
  <si>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</si>
  <si>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</si>
  <si>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</si>
  <si>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</si>
  <si>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</si>
  <si>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</si>
  <si>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</si>
  <si>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</si>
  <si>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</si>
  <si>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</si>
  <si>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</si>
  <si>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</si>
  <si>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</si>
  <si>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</si>
  <si>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</si>
  <si>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</si>
  <si>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</si>
  <si>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</si>
  <si>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</si>
  <si>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</si>
  <si>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</si>
  <si>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</si>
  <si>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</si>
  <si>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</si>
  <si>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</si>
  <si>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</si>
  <si>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</si>
  <si>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</si>
  <si>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</si>
  <si>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</si>
  <si>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</si>
  <si>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</si>
  <si>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</si>
  <si>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</si>
  <si>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</si>
  <si>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</si>
  <si>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</si>
  <si>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</si>
  <si>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</si>
  <si>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</si>
  <si>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</si>
  <si>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</si>
  <si>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</si>
  <si>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</si>
  <si>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</si>
  <si>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</si>
  <si>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</si>
  <si>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</si>
  <si>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</si>
  <si>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</si>
  <si>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</si>
  <si>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</si>
  <si>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</si>
  <si>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</si>
  <si>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</si>
  <si>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</si>
  <si>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</si>
  <si>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</si>
  <si>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</si>
  <si>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</si>
  <si>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</si>
  <si>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</si>
  <si>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</si>
  <si>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</si>
  <si>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</si>
  <si>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</si>
  <si>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</si>
  <si>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</si>
  <si>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</si>
  <si>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</si>
  <si>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</si>
  <si>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</si>
  <si>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</si>
  <si>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</si>
  <si>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</si>
  <si>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</si>
  <si>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</si>
  <si>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</si>
  <si>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</si>
  <si>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</si>
  <si>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</si>
  <si>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</si>
  <si>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</si>
  <si>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</si>
  <si>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</si>
  <si>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</si>
  <si>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</si>
  <si>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</si>
  <si>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</si>
  <si>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</si>
  <si>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</si>
  <si>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</si>
  <si>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</si>
  <si>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</si>
  <si>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</si>
  <si>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</si>
  <si>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</si>
  <si>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</si>
  <si>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</si>
  <si>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</si>
  <si>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</si>
  <si>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</si>
  <si>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</si>
  <si>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</si>
  <si>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</si>
  <si>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</si>
  <si>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</si>
  <si>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</si>
  <si>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</si>
  <si>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</si>
  <si>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</si>
  <si>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</si>
  <si>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</si>
  <si>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</si>
  <si>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</si>
  <si>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</si>
  <si>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</si>
  <si>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</si>
  <si>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</si>
  <si>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</si>
  <si>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</si>
  <si>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</si>
  <si>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</si>
  <si>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</si>
  <si>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</si>
  <si>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</si>
  <si>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</si>
  <si>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</si>
  <si>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</si>
  <si>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</si>
  <si>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</si>
  <si>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</si>
  <si>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</si>
  <si>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</si>
  <si>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</si>
  <si>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</si>
  <si>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</si>
  <si>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</si>
  <si>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</si>
  <si>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</si>
  <si>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</si>
  <si>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</si>
  <si>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</si>
  <si>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</si>
  <si>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</si>
  <si>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</si>
  <si>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</si>
  <si>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</si>
  <si>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</si>
  <si>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</si>
  <si>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</si>
  <si>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</si>
  <si>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</si>
  <si>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</si>
  <si>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</si>
  <si>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</si>
  <si>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</si>
  <si>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</si>
  <si>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</si>
  <si>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</si>
  <si>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</si>
  <si>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</si>
  <si>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</si>
  <si>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</si>
  <si>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</si>
  <si>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</si>
  <si>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</si>
  <si>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</si>
  <si>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</si>
  <si>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</si>
  <si>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</si>
  <si>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</si>
  <si>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</si>
  <si>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</si>
  <si>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</si>
  <si>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</si>
  <si>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</si>
  <si>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</si>
  <si>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</si>
  <si>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</si>
  <si>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</si>
  <si>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</si>
  <si>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</si>
  <si>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</si>
  <si>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</si>
  <si>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</si>
  <si>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</si>
  <si>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</si>
  <si>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</si>
  <si>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</si>
  <si>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</si>
  <si>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</si>
  <si>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</si>
  <si>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</si>
  <si>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</si>
  <si>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</si>
  <si>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</si>
  <si>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</si>
  <si>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</si>
  <si>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</si>
  <si>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</si>
  <si>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</si>
  <si>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</si>
  <si>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</si>
  <si>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</si>
  <si>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</si>
  <si>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</si>
  <si>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</si>
  <si>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</si>
  <si>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</si>
  <si>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</si>
  <si>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</si>
  <si>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</si>
  <si>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</si>
  <si>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</si>
  <si>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</si>
  <si>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</si>
  <si>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</si>
  <si>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</si>
  <si>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</si>
  <si>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</si>
  <si>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</si>
  <si>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</si>
  <si>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</si>
  <si>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</si>
  <si>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</si>
  <si>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</si>
  <si>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</si>
  <si>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</si>
  <si>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</si>
  <si>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</si>
  <si>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</si>
  <si>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</si>
  <si>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</si>
  <si>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</si>
  <si>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</si>
  <si>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</si>
  <si>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</si>
  <si>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</si>
  <si>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</si>
  <si>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</si>
  <si>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</si>
  <si>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</si>
  <si>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</si>
  <si>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</si>
  <si>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</si>
  <si>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</si>
  <si>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</si>
  <si>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</si>
  <si>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</si>
  <si>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</si>
  <si>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</si>
  <si>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</si>
  <si>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</si>
  <si>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</si>
  <si>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</si>
  <si>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</si>
  <si>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</si>
  <si>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</si>
  <si>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</si>
  <si>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</si>
  <si>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</si>
  <si>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</si>
  <si>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</si>
  <si>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</si>
  <si>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</si>
  <si>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</si>
  <si>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</si>
  <si>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</si>
  <si>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</si>
  <si>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</si>
  <si>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</si>
  <si>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</si>
  <si>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</si>
  <si>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</si>
  <si>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</si>
  <si>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</si>
  <si>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</si>
  <si>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</si>
  <si>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</si>
  <si>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</si>
  <si>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</si>
  <si>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</si>
  <si>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</si>
  <si>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</si>
  <si>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</si>
  <si>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</si>
  <si>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</si>
  <si>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</si>
  <si>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</si>
  <si>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</si>
  <si>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</si>
  <si>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</si>
  <si>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</si>
  <si>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</si>
  <si>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</si>
  <si>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</si>
  <si>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</si>
  <si>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</si>
  <si>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</si>
  <si>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</si>
  <si>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</si>
  <si>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</si>
  <si>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</si>
  <si>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</si>
  <si>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</si>
  <si>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</si>
  <si>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</si>
  <si>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</si>
  <si>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</si>
  <si>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</si>
  <si>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</si>
  <si>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</si>
  <si>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</si>
  <si>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</si>
  <si>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</si>
  <si>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</si>
  <si>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</si>
  <si>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</si>
  <si>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</si>
  <si>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</si>
  <si>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</si>
  <si>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</si>
  <si>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</si>
  <si>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</si>
  <si>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</si>
  <si>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</si>
  <si>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</si>
  <si>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</si>
  <si>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</si>
  <si>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</si>
  <si>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</si>
  <si>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</si>
  <si>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</si>
  <si>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</si>
  <si>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</si>
  <si>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</si>
  <si>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</si>
  <si>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</si>
  <si>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</si>
  <si>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</si>
  <si>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</si>
  <si>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</si>
  <si>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</si>
  <si>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</si>
  <si>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</si>
  <si>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</si>
  <si>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</si>
  <si>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</si>
  <si>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</si>
  <si>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</si>
  <si>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</si>
  <si>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</si>
  <si>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</si>
  <si>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</si>
  <si>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</si>
  <si>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</si>
  <si>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</si>
  <si>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</si>
  <si>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</si>
  <si>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</si>
  <si>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</si>
  <si>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</si>
  <si>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</si>
  <si>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</si>
  <si>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</si>
  <si>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</si>
  <si>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</si>
  <si>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</si>
  <si>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</si>
  <si>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</si>
  <si>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</si>
  <si>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</si>
  <si>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</si>
  <si>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</si>
  <si>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</si>
  <si>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</si>
  <si>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</si>
  <si>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</si>
  <si>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</si>
  <si>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</si>
  <si>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</si>
  <si>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</si>
  <si>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</si>
  <si>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</si>
  <si>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</si>
  <si>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</si>
  <si>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</si>
  <si>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</si>
  <si>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</si>
  <si>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</si>
  <si>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</si>
  <si>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</si>
  <si>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</si>
  <si>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</si>
  <si>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</si>
  <si>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</si>
  <si>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</si>
  <si>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</si>
  <si>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</si>
  <si>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</si>
  <si>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</si>
  <si>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</si>
  <si>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</si>
  <si>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</si>
  <si>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</si>
  <si>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</si>
  <si>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</si>
  <si>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</si>
  <si>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</si>
  <si>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</si>
  <si>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</si>
  <si>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</si>
  <si>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</si>
  <si>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</si>
  <si>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</si>
  <si>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</si>
  <si>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</si>
  <si>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</si>
  <si>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</si>
  <si>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</si>
  <si>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</si>
  <si>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</si>
  <si>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</si>
  <si>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</si>
  <si>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</si>
  <si>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</si>
  <si>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</si>
  <si>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</si>
  <si>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</si>
  <si>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</si>
  <si>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</si>
  <si>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</si>
  <si>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</si>
  <si>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</si>
  <si>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</si>
  <si>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</si>
  <si>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</si>
  <si>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</si>
  <si>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</si>
  <si>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</si>
  <si>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</si>
  <si>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</si>
  <si>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</si>
  <si>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</si>
  <si>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</si>
  <si>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</si>
  <si>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</si>
  <si>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</si>
  <si>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</si>
  <si>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</si>
  <si>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</si>
  <si>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</si>
  <si>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</si>
  <si>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</si>
  <si>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</si>
  <si>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</si>
  <si>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</si>
  <si>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</si>
  <si>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</si>
  <si>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</si>
  <si>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</si>
  <si>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</si>
  <si>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</si>
  <si>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</si>
  <si>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</si>
  <si>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</si>
  <si>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</si>
  <si>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</si>
  <si>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</si>
  <si>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</si>
  <si>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</si>
  <si>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</si>
  <si>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</si>
  <si>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</si>
  <si>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</si>
  <si>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</si>
  <si>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</si>
  <si>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</si>
  <si>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</si>
  <si>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</si>
  <si>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</si>
  <si>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</si>
  <si>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</si>
  <si>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</si>
  <si>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</si>
  <si>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</si>
  <si>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</si>
  <si>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</si>
  <si>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</si>
  <si>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</si>
  <si>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</si>
  <si>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</si>
  <si>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</si>
  <si>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</si>
  <si>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</si>
  <si>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</si>
  <si>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</si>
  <si>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</si>
  <si>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</si>
  <si>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</si>
  <si>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</si>
  <si>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</si>
  <si>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</si>
  <si>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</si>
  <si>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</si>
  <si>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</si>
  <si>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</si>
  <si>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</si>
  <si>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</si>
  <si>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</si>
  <si>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</si>
  <si>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</si>
  <si>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</si>
  <si>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</si>
  <si>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</si>
  <si>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</si>
  <si>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</si>
  <si>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</si>
  <si>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</si>
  <si>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</si>
  <si>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</si>
  <si>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</si>
  <si>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</si>
  <si>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</si>
  <si>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</si>
  <si>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</si>
  <si>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</si>
  <si>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</si>
  <si>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</si>
  <si>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</si>
  <si>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</si>
  <si>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</si>
  <si>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</si>
  <si>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</si>
  <si>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</si>
  <si>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</si>
  <si>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</si>
  <si>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</si>
  <si>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</si>
  <si>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</si>
  <si>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</si>
  <si>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</si>
  <si>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</si>
  <si>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</si>
  <si>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</si>
  <si>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</si>
  <si>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</si>
  <si>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</si>
  <si>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</si>
  <si>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</si>
  <si>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</si>
  <si>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</si>
  <si>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</si>
  <si>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</si>
  <si>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</si>
  <si>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</si>
  <si>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</si>
  <si>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</si>
  <si>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</si>
  <si>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</si>
  <si>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</si>
  <si>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</si>
  <si>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</si>
  <si>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</si>
  <si>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</si>
  <si>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</si>
  <si>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</si>
  <si>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</si>
  <si>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</si>
  <si>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</si>
  <si>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</si>
  <si>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</si>
  <si>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</si>
  <si>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</si>
  <si>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</si>
  <si>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</si>
  <si>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</si>
  <si>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</si>
  <si>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</si>
  <si>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</si>
  <si>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</si>
  <si>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</si>
  <si>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</si>
  <si>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</si>
  <si>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</si>
  <si>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</si>
  <si>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</si>
  <si>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</si>
  <si>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</si>
  <si>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</si>
  <si>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</si>
  <si>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</si>
  <si>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</si>
  <si>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</si>
  <si>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</si>
  <si>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</si>
  <si>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</si>
  <si>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</si>
  <si>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</si>
  <si>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</si>
  <si>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</si>
  <si>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</si>
  <si>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</si>
  <si>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</si>
  <si>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</si>
  <si>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</si>
  <si>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</si>
  <si>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</si>
  <si>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</si>
  <si>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</si>
  <si>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</si>
  <si>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</si>
  <si>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</si>
  <si>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</si>
  <si>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</si>
  <si>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</si>
  <si>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</si>
  <si>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</si>
  <si>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</si>
  <si>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</si>
  <si>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</si>
  <si>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</si>
  <si>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</si>
  <si>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</si>
  <si>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</si>
  <si>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</si>
  <si>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</si>
  <si>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</si>
  <si>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</si>
  <si>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</si>
  <si>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</si>
  <si>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</si>
  <si>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</si>
  <si>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</si>
  <si>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</si>
  <si>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</si>
  <si>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</si>
  <si>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</si>
  <si>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</si>
  <si>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</si>
  <si>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</si>
  <si>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</si>
  <si>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</si>
  <si>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</si>
  <si>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</si>
  <si>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</si>
  <si>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</si>
  <si>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</si>
  <si>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</si>
  <si>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</si>
  <si>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</si>
  <si>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</si>
  <si>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</si>
  <si>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</si>
  <si>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</si>
  <si>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</si>
  <si>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</si>
  <si>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</si>
  <si>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</si>
  <si>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</si>
  <si>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</si>
  <si>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</si>
  <si>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</si>
  <si>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</si>
  <si>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</si>
  <si>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</si>
  <si>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</si>
  <si>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</si>
  <si>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</si>
  <si>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</si>
  <si>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</si>
  <si>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</si>
  <si>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</si>
  <si>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</si>
  <si>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</si>
  <si>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</si>
  <si>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</si>
  <si>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</si>
  <si>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</si>
  <si>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</si>
  <si>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</si>
  <si>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</si>
  <si>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</si>
  <si>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</si>
  <si>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</si>
  <si>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</si>
  <si>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</si>
  <si>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</si>
  <si>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</si>
  <si>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</si>
  <si>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</si>
  <si>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</si>
  <si>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</si>
  <si>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</si>
  <si>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</si>
  <si>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</si>
  <si>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</si>
  <si>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</si>
  <si>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</si>
  <si>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</si>
  <si>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</si>
  <si>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</si>
  <si>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</si>
  <si>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</si>
  <si>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</si>
  <si>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</si>
  <si>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</si>
  <si>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</si>
  <si>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</si>
  <si>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</si>
  <si>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</si>
  <si>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</si>
  <si>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</si>
  <si>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</si>
  <si>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</si>
  <si>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</si>
  <si>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</si>
  <si>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</si>
  <si>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</si>
  <si>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</si>
  <si>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</si>
  <si>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</si>
  <si>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</si>
  <si>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</si>
  <si>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</si>
  <si>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</si>
  <si>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</si>
  <si>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</si>
  <si>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</si>
  <si>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</si>
  <si>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</si>
  <si>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</si>
  <si>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</si>
  <si>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</si>
  <si>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</si>
  <si>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</si>
  <si>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</si>
  <si>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</si>
  <si>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</si>
  <si>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</si>
  <si>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</si>
  <si>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</si>
  <si>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</si>
  <si>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</si>
  <si>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</si>
  <si>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</si>
  <si>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</si>
  <si>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</si>
  <si>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</si>
  <si>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</si>
  <si>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</si>
  <si>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</si>
  <si>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</si>
  <si>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</si>
  <si>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</si>
  <si>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</si>
  <si>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</si>
  <si>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</si>
  <si>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</si>
  <si>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</si>
  <si>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</si>
  <si>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</si>
  <si>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</si>
  <si>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</si>
  <si>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</si>
  <si>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</si>
  <si>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</si>
  <si>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</si>
  <si>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</si>
  <si>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</si>
  <si>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</si>
  <si>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</si>
  <si>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</si>
  <si>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</si>
  <si>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</si>
  <si>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</si>
  <si>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</si>
  <si>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</si>
  <si>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</si>
  <si>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</si>
  <si>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</si>
  <si>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</si>
  <si>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</si>
  <si>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</si>
  <si>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</si>
  <si>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</si>
  <si>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</si>
  <si>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</si>
  <si>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</si>
  <si>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</si>
  <si>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</si>
  <si>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</si>
  <si>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</si>
  <si>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</si>
  <si>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</si>
  <si>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</si>
  <si>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</si>
  <si>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</si>
  <si>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</si>
  <si>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</si>
  <si>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</si>
  <si>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</si>
  <si>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</si>
  <si>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</si>
  <si>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</si>
  <si>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</si>
  <si>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</si>
  <si>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</si>
  <si>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</si>
  <si>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</si>
  <si>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</si>
  <si>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</si>
  <si>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</si>
  <si>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</si>
  <si>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</si>
  <si>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</si>
  <si>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</si>
  <si>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</si>
  <si>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</si>
  <si>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</si>
  <si>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</si>
  <si>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</si>
  <si>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</si>
  <si>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</si>
  <si>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</si>
  <si>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</si>
  <si>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</si>
  <si>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</si>
  <si>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</si>
  <si>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</si>
  <si>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</si>
  <si>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</si>
  <si>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</si>
  <si>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</si>
  <si>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</si>
  <si>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</si>
  <si>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</si>
  <si>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</si>
  <si>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</si>
  <si>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</si>
  <si>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</si>
  <si>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</si>
  <si>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</si>
  <si>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</si>
  <si>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</si>
  <si>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</si>
  <si>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</si>
  <si>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</si>
  <si>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</si>
  <si>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</si>
  <si>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</si>
  <si>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</si>
  <si>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</si>
  <si>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</si>
  <si>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</si>
  <si>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</si>
  <si>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</si>
  <si>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</si>
  <si>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</si>
  <si>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</si>
  <si>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</si>
  <si>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</si>
  <si>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</si>
  <si>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</si>
  <si>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</si>
  <si>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</si>
  <si>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</si>
  <si>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</si>
  <si>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</si>
  <si>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</si>
  <si>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</si>
  <si>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</si>
  <si>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</si>
  <si>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</si>
  <si>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</si>
  <si>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</si>
  <si>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</si>
  <si>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</si>
  <si>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</si>
  <si>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</si>
  <si>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</si>
  <si>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</si>
  <si>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</si>
  <si>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</si>
  <si>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</si>
  <si>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</si>
  <si>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</si>
  <si>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</si>
  <si>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</si>
  <si>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</si>
  <si>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</si>
  <si>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</si>
  <si>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</si>
  <si>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</si>
  <si>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</si>
  <si>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</si>
  <si>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</si>
  <si>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</si>
  <si>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</si>
  <si>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</si>
  <si>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</si>
  <si>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</si>
  <si>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</si>
  <si>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</si>
  <si>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</si>
  <si>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</si>
  <si>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</si>
  <si>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</si>
  <si>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</si>
  <si>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</si>
  <si>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</si>
  <si>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</si>
  <si>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</si>
  <si>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</si>
  <si>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</si>
  <si>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</si>
  <si>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</si>
  <si>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</si>
  <si>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</si>
  <si>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</si>
  <si>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</si>
  <si>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</si>
  <si>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</si>
  <si>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</si>
  <si>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</si>
  <si>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</si>
  <si>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</si>
  <si>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</si>
  <si>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</si>
  <si>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</si>
  <si>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</si>
  <si>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</si>
  <si>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</si>
  <si>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</si>
  <si>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</si>
  <si>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</si>
  <si>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</si>
  <si>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</si>
  <si>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</si>
  <si>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</si>
  <si>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</si>
  <si>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</si>
  <si>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</si>
  <si>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</si>
  <si>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</si>
  <si>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</si>
  <si>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</si>
  <si>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</si>
  <si>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</si>
  <si>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</si>
  <si>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</si>
  <si>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</si>
  <si>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</si>
  <si>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</si>
  <si>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</si>
  <si>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</si>
  <si>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</si>
  <si>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</si>
  <si>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</si>
  <si>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</si>
  <si>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</si>
  <si>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</si>
  <si>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</si>
  <si>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</si>
  <si>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</si>
  <si>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</si>
  <si>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</si>
  <si>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</si>
  <si>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</si>
  <si>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</si>
  <si>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</si>
  <si>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</si>
  <si>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</si>
  <si>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</si>
  <si>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</si>
  <si>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</si>
  <si>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</si>
  <si>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</si>
  <si>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</si>
  <si>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</si>
  <si>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</si>
  <si>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</si>
  <si>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</si>
  <si>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</si>
  <si>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</si>
  <si>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</si>
  <si>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</si>
  <si>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</si>
  <si>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</si>
  <si>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</si>
  <si>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</si>
  <si>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</si>
  <si>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</si>
  <si>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</si>
  <si>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</si>
  <si>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</si>
  <si>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</si>
  <si>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</si>
  <si>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</si>
  <si>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</si>
  <si>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</si>
  <si>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</si>
  <si>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</si>
  <si>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</si>
  <si>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</si>
  <si>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</si>
  <si>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</si>
  <si>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</si>
  <si>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</si>
  <si>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</si>
  <si>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</si>
  <si>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</si>
  <si>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</si>
  <si>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</si>
  <si>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</si>
  <si>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</si>
  <si>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</si>
  <si>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</si>
  <si>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</si>
  <si>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</si>
  <si>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</si>
  <si>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</si>
  <si>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</si>
  <si>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</si>
  <si>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</si>
  <si>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</si>
  <si>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</si>
  <si>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</si>
  <si>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</si>
  <si>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</si>
  <si>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</si>
  <si>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</si>
  <si>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</si>
  <si>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</si>
  <si>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</si>
  <si>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</si>
  <si>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</si>
  <si>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</si>
  <si>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</si>
  <si>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</si>
  <si>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</si>
  <si>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</si>
  <si>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</si>
  <si>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</si>
  <si>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</si>
  <si>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</si>
  <si>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</si>
  <si>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</si>
  <si>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</si>
  <si>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</si>
  <si>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</si>
  <si>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</si>
  <si>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</si>
  <si>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</si>
  <si>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</si>
  <si>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</si>
  <si>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</si>
  <si>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</si>
  <si>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</si>
  <si>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</si>
  <si>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</si>
  <si>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</si>
  <si>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</si>
  <si>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</si>
  <si>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</si>
  <si>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</si>
  <si>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</si>
  <si>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</si>
  <si>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</si>
  <si>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</si>
  <si>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</si>
  <si>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</si>
  <si>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</si>
  <si>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</si>
  <si>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</si>
  <si>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</si>
  <si>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</si>
  <si>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</si>
  <si>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</si>
  <si>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</si>
  <si>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</si>
  <si>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</si>
  <si>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</si>
  <si>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</si>
  <si>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</si>
  <si>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</si>
  <si>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</si>
  <si>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</si>
  <si>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</si>
  <si>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</si>
  <si>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</si>
  <si>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</si>
  <si>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</si>
  <si>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</si>
  <si>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</si>
  <si>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</si>
  <si>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</si>
  <si>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</si>
  <si>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</si>
  <si>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</si>
  <si>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</si>
  <si>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</si>
  <si>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</si>
  <si>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</si>
  <si>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</si>
  <si>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</si>
  <si>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</si>
  <si>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</si>
  <si>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</si>
  <si>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</si>
  <si>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</si>
  <si>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</si>
  <si>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</si>
  <si>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</si>
  <si>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</si>
  <si>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</si>
  <si>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</si>
  <si>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</si>
  <si>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</si>
  <si>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</si>
  <si>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</si>
  <si>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</si>
  <si>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</si>
  <si>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</si>
  <si>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</si>
  <si>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</si>
  <si>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</si>
  <si>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</si>
  <si>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</si>
  <si>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</si>
  <si>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</si>
  <si>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</si>
  <si>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</si>
  <si>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</si>
  <si>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</si>
  <si>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</si>
  <si>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</si>
  <si>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</si>
  <si>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</si>
  <si>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</si>
  <si>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</si>
  <si>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</si>
  <si>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</si>
  <si>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</si>
  <si>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</si>
  <si>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</si>
  <si>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</si>
  <si>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</si>
  <si>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</si>
  <si>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</si>
  <si>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</si>
  <si>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</si>
  <si>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</si>
  <si>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</si>
  <si>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</si>
  <si>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</si>
  <si>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</si>
  <si>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</si>
  <si>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</si>
  <si>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</si>
  <si>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</si>
  <si>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</si>
  <si>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</si>
  <si>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</si>
  <si>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</si>
  <si>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</si>
  <si>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</si>
  <si>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</si>
  <si>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</si>
  <si>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</si>
  <si>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</si>
  <si>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</si>
  <si>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</si>
  <si>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</si>
  <si>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</si>
  <si>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</si>
  <si>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</si>
  <si>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</si>
  <si>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</si>
  <si>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</si>
  <si>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</si>
  <si>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</si>
  <si>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</si>
  <si>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</si>
  <si>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</si>
  <si>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</si>
  <si>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</si>
  <si>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</si>
  <si>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</si>
  <si>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</si>
  <si>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</si>
  <si>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</si>
  <si>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</si>
  <si>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</si>
  <si>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</si>
  <si>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</si>
  <si>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</si>
  <si>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</si>
  <si>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</si>
  <si>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</si>
  <si>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</si>
  <si>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</si>
  <si>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</si>
  <si>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</si>
  <si>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</si>
  <si>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</si>
  <si>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</si>
  <si>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</si>
  <si>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</si>
  <si>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</si>
  <si>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</si>
  <si>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</si>
  <si>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</si>
  <si>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</si>
  <si>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</si>
  <si>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</si>
  <si>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</si>
  <si>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</si>
  <si>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</si>
  <si>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</si>
  <si>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</si>
  <si>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</si>
  <si>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</si>
  <si>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</si>
  <si>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</si>
  <si>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</si>
  <si>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</si>
  <si>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</si>
  <si>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</si>
  <si>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</si>
  <si>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</si>
  <si>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</si>
  <si>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</si>
  <si>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</si>
  <si>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</si>
  <si>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</si>
  <si>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</si>
  <si>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</si>
  <si>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</si>
  <si>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</si>
  <si>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</si>
  <si>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</si>
  <si>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</si>
  <si>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</si>
  <si>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</si>
  <si>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</si>
  <si>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</si>
  <si>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</si>
  <si>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</si>
  <si>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</si>
  <si>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</si>
  <si>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</si>
  <si>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</si>
  <si>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</si>
  <si>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</si>
  <si>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</si>
  <si>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</si>
  <si>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</si>
  <si>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</si>
  <si>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</si>
  <si>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</si>
  <si>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</si>
  <si>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</si>
  <si>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</si>
  <si>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</si>
  <si>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</si>
  <si>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</si>
  <si>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</si>
  <si>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</si>
  <si>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</si>
  <si>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</si>
  <si>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</si>
  <si>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</si>
  <si>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</si>
  <si>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</si>
  <si>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</si>
  <si>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</si>
  <si>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</si>
  <si>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</si>
  <si>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</si>
  <si>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</si>
  <si>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</si>
  <si>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</si>
  <si>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</si>
  <si>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</si>
  <si>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</si>
  <si>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</si>
  <si>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</si>
  <si>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</si>
  <si>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</si>
  <si>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</si>
  <si>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</si>
  <si>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</si>
  <si>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</si>
  <si>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</si>
  <si>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</si>
  <si>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</si>
  <si>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</si>
  <si>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</si>
  <si>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</si>
  <si>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</si>
  <si>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</si>
  <si>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</si>
  <si>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</si>
  <si>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</si>
  <si>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</si>
  <si>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</si>
  <si>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</si>
  <si>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</si>
  <si>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</si>
  <si>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</si>
  <si>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</si>
  <si>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</si>
  <si>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</si>
  <si>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</si>
  <si>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</si>
  <si>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</si>
  <si>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</si>
  <si>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</si>
  <si>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</si>
  <si>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</si>
  <si>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</si>
  <si>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</si>
  <si>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</si>
  <si>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</si>
  <si>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</si>
  <si>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</si>
  <si>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</si>
  <si>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</si>
  <si>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</si>
  <si>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</si>
  <si>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</si>
  <si>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</si>
  <si>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</si>
  <si>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</si>
  <si>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</si>
  <si>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</si>
  <si>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</si>
  <si>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</si>
  <si>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</si>
  <si>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</si>
  <si>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</si>
  <si>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</si>
  <si>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</si>
  <si>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</si>
  <si>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</si>
  <si>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</si>
  <si>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</si>
  <si>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</si>
  <si>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</si>
  <si>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</si>
  <si>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</si>
  <si>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</si>
  <si>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</si>
  <si>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</si>
  <si>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</si>
  <si>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</si>
  <si>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</si>
  <si>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</si>
  <si>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</si>
  <si>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</si>
  <si>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</si>
  <si>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</si>
  <si>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</si>
  <si>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</si>
  <si>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</si>
  <si>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</si>
  <si>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</si>
  <si>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</si>
  <si>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</si>
  <si>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</si>
  <si>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</si>
  <si>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</si>
  <si>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</si>
  <si>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</si>
  <si>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</si>
  <si>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</si>
  <si>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</si>
  <si>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</si>
  <si>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</si>
  <si>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</si>
  <si>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</si>
  <si>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</si>
  <si>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</si>
  <si>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</si>
  <si>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</si>
  <si>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</si>
  <si>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</si>
  <si>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</si>
  <si>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</si>
  <si>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</si>
  <si>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</si>
  <si>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</si>
  <si>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</si>
  <si>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</si>
  <si>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</si>
  <si>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</si>
  <si>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</si>
  <si>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</si>
  <si>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</si>
  <si>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</si>
  <si>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</si>
  <si>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</si>
  <si>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</si>
  <si>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</si>
  <si>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</si>
  <si>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</si>
  <si>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</si>
  <si>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</si>
  <si>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</si>
  <si>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</si>
  <si>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</si>
  <si>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</si>
  <si>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</si>
  <si>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</si>
  <si>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</si>
  <si>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</si>
  <si>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</si>
  <si>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</si>
  <si>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</si>
  <si>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</si>
  <si>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</si>
  <si>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</si>
  <si>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</si>
  <si>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</si>
  <si>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</si>
  <si>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</si>
  <si>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</si>
  <si>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</si>
  <si>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</si>
  <si>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</si>
  <si>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</si>
  <si>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</si>
  <si>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</si>
  <si>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</si>
  <si>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</si>
  <si>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</si>
  <si>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</si>
  <si>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</si>
  <si>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</si>
  <si>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</si>
  <si>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</si>
  <si>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</si>
  <si>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</si>
  <si>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</si>
  <si>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</si>
  <si>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</si>
  <si>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</si>
  <si>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</si>
  <si>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</si>
  <si>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</si>
  <si>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</si>
  <si>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</si>
  <si>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</si>
  <si>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</si>
  <si>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</si>
  <si>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</si>
  <si>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</si>
  <si>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</si>
  <si>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</si>
  <si>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</si>
  <si>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</si>
  <si>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</si>
  <si>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</si>
  <si>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</si>
  <si>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</si>
  <si>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</si>
  <si>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</si>
  <si>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</si>
  <si>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</si>
  <si>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</si>
  <si>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</si>
  <si>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</si>
  <si>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</si>
  <si>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</si>
  <si>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</si>
  <si>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</si>
  <si>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</si>
  <si>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</si>
  <si>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</si>
  <si>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</si>
  <si>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</si>
  <si>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</si>
  <si>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</si>
  <si>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</si>
  <si>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</si>
  <si>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</si>
  <si>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</si>
  <si>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</si>
  <si>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</si>
  <si>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</si>
  <si>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</si>
  <si>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</si>
  <si>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</si>
  <si>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</si>
  <si>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</si>
  <si>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</si>
  <si>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</si>
  <si>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</si>
  <si>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</si>
  <si>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</si>
  <si>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</si>
  <si>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</si>
  <si>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</si>
  <si>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</si>
  <si>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</si>
  <si>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</si>
  <si>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</si>
  <si>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</si>
  <si>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</si>
  <si>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</si>
  <si>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</si>
  <si>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</si>
  <si>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</si>
  <si>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</si>
  <si>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</si>
  <si>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</si>
  <si>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</si>
  <si>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</si>
  <si>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</si>
  <si>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</si>
  <si>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</si>
  <si>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</si>
  <si>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</si>
  <si>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</si>
  <si>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</si>
  <si>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</si>
  <si>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</si>
  <si>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</si>
  <si>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</si>
  <si>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</si>
  <si>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</si>
  <si>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</si>
  <si>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</si>
  <si>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</si>
  <si>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</si>
  <si>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</si>
  <si>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</si>
  <si>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</si>
  <si>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</si>
  <si>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</si>
  <si>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</si>
  <si>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</si>
  <si>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</si>
  <si>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</si>
  <si>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</si>
  <si>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</si>
  <si>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</si>
  <si>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</si>
  <si>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</si>
  <si>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</si>
  <si>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</si>
  <si>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</si>
  <si>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</si>
  <si>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</si>
  <si>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</si>
  <si>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</si>
  <si>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</si>
  <si>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</si>
  <si>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</si>
  <si>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</si>
  <si>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</si>
  <si>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</si>
  <si>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</si>
  <si>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</si>
  <si>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</si>
  <si>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</si>
  <si>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</si>
  <si>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</si>
  <si>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</si>
  <si>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</si>
  <si>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</si>
  <si>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</si>
  <si>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</si>
  <si>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</si>
  <si>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</si>
  <si>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</si>
  <si>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</si>
  <si>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</si>
  <si>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</si>
  <si>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</si>
  <si>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</si>
  <si>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</si>
  <si>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</si>
  <si>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</si>
  <si>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</si>
  <si>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</si>
  <si>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</si>
  <si>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</si>
  <si>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</si>
  <si>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</si>
  <si>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</si>
  <si>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</si>
  <si>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</si>
  <si>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</si>
  <si>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</si>
  <si>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</si>
  <si>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</si>
  <si>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</si>
  <si>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</si>
  <si>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</si>
  <si>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</si>
  <si>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</si>
  <si>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</si>
  <si>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</si>
  <si>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</si>
  <si>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</si>
  <si>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</si>
  <si>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</si>
  <si>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</si>
  <si>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</si>
  <si>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</si>
  <si>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</si>
  <si>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</si>
  <si>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</si>
  <si>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</si>
  <si>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</si>
  <si>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</si>
  <si>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</si>
  <si>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</si>
  <si>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</si>
  <si>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</si>
  <si>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</si>
  <si>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</si>
  <si>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</si>
  <si>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</si>
  <si>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</si>
  <si>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</si>
  <si>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</si>
  <si>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</si>
  <si>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</si>
  <si>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</si>
  <si>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</si>
  <si>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</si>
  <si>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</si>
  <si>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</si>
  <si>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</si>
  <si>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</si>
  <si>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</si>
  <si>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</si>
  <si>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</si>
  <si>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</si>
  <si>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</si>
  <si>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</si>
  <si>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</si>
  <si>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</si>
  <si>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</si>
  <si>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</si>
  <si>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</si>
  <si>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</si>
  <si>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</si>
  <si>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</si>
  <si>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</si>
  <si>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</si>
  <si>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</si>
  <si>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</si>
  <si>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</si>
  <si>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</si>
  <si>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</si>
  <si>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</si>
  <si>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</si>
  <si>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</si>
  <si>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</si>
  <si>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</si>
  <si>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</si>
  <si>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</si>
  <si>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</si>
  <si>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</si>
  <si>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</si>
  <si>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</si>
  <si>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</si>
  <si>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</si>
  <si>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</si>
  <si>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</si>
  <si>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</si>
  <si>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</si>
  <si>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</si>
  <si>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</si>
  <si>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</si>
  <si>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</si>
  <si>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</si>
  <si>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</si>
  <si>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</si>
  <si>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</si>
  <si>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</si>
  <si>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</si>
  <si>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</si>
  <si>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</si>
  <si>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</si>
  <si>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</si>
  <si>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</si>
  <si>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</si>
  <si>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</si>
  <si>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</si>
  <si>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</si>
  <si>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</si>
  <si>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</si>
  <si>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</si>
  <si>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</si>
  <si>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</si>
  <si>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</si>
  <si>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</si>
  <si>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</si>
  <si>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</si>
  <si>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</si>
  <si>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</si>
  <si>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</si>
  <si>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</si>
  <si>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</si>
  <si>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</si>
  <si>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</si>
  <si>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</si>
  <si>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</si>
  <si>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</si>
  <si>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</si>
  <si>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</si>
  <si>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</si>
  <si>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</si>
  <si>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</si>
  <si>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</si>
  <si>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</si>
  <si>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</si>
  <si>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</si>
  <si>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</si>
  <si>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</si>
  <si>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</si>
  <si>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</si>
  <si>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</si>
  <si>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</si>
  <si>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</si>
  <si>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</si>
  <si>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</si>
  <si>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</si>
  <si>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</si>
  <si>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</si>
  <si>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</si>
  <si>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</si>
  <si>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</si>
  <si>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</si>
  <si>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</si>
  <si>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</si>
  <si>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</si>
  <si>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</si>
  <si>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</si>
  <si>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</si>
  <si>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</si>
  <si>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</si>
  <si>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</si>
  <si>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</si>
  <si>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</si>
  <si>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</si>
  <si>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</si>
  <si>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</si>
  <si>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</si>
  <si>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</si>
  <si>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</si>
  <si>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</si>
  <si>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</si>
  <si>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</si>
  <si>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</si>
  <si>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</si>
  <si>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</si>
  <si>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</si>
  <si>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</si>
  <si>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</si>
  <si>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</si>
  <si>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</si>
  <si>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</si>
  <si>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</si>
  <si>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</si>
  <si>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</si>
  <si>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</si>
  <si>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</si>
  <si>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</si>
  <si>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</si>
  <si>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</si>
  <si>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</si>
  <si>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</si>
  <si>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</si>
  <si>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</si>
  <si>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</si>
  <si>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</si>
  <si>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</si>
  <si>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</si>
  <si>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</si>
  <si>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</si>
  <si>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</si>
  <si>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</si>
  <si>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</si>
  <si>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</si>
  <si>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</si>
  <si>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</si>
  <si>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</si>
  <si>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</si>
  <si>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</si>
  <si>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</si>
  <si>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</si>
  <si>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</si>
  <si>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</si>
  <si>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</si>
  <si>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</si>
  <si>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</si>
  <si>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</si>
  <si>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</si>
  <si>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</si>
  <si>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</si>
  <si>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</si>
  <si>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</si>
  <si>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</si>
  <si>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</si>
  <si>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</si>
  <si>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</si>
  <si>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</si>
  <si>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</si>
  <si>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</si>
  <si>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</si>
  <si>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</si>
  <si>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</si>
  <si>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</si>
  <si>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</si>
  <si>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</si>
  <si>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</si>
  <si>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</si>
  <si>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</si>
  <si>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</si>
  <si>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</si>
  <si>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</si>
  <si>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</si>
  <si>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</si>
  <si>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</si>
  <si>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</si>
  <si>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</si>
  <si>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</si>
  <si>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</si>
  <si>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</si>
  <si>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</si>
  <si>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</si>
  <si>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</si>
  <si>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</si>
  <si>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</si>
  <si>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</si>
  <si>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</si>
  <si>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</si>
  <si>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</si>
  <si>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</si>
  <si>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</si>
  <si>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</si>
  <si>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</si>
  <si>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</si>
  <si>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</si>
  <si>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</si>
  <si>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</si>
  <si>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</si>
  <si>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</si>
  <si>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</si>
  <si>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</si>
  <si>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</si>
  <si>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</si>
  <si>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</si>
  <si>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</si>
  <si>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</si>
  <si>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</si>
  <si>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</si>
  <si>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</si>
  <si>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</si>
  <si>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</si>
  <si>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</si>
  <si>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</si>
  <si>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</si>
  <si>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</si>
  <si>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</si>
  <si>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</si>
  <si>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</si>
  <si>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</si>
  <si>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</si>
  <si>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</si>
  <si>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</si>
  <si>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</si>
  <si>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</si>
  <si>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</si>
  <si>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</si>
  <si>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</si>
  <si>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</si>
  <si>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</si>
  <si>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</si>
  <si>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</si>
  <si>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</si>
  <si>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</si>
  <si>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</si>
  <si>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</si>
  <si>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</si>
  <si>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</si>
  <si>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</si>
  <si>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</si>
  <si>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</si>
  <si>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</si>
  <si>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</si>
  <si>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</si>
  <si>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</si>
  <si>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</si>
  <si>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</si>
  <si>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</si>
  <si>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</si>
  <si>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</si>
  <si>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</si>
  <si>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</si>
  <si>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</si>
  <si>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</si>
  <si>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</si>
  <si>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</si>
  <si>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</si>
  <si>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</si>
  <si>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</si>
  <si>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</si>
  <si>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</si>
  <si>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</si>
  <si>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</si>
  <si>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</si>
  <si>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</si>
  <si>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</si>
  <si>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</si>
  <si>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</si>
  <si>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</si>
  <si>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</si>
  <si>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</si>
  <si>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</si>
  <si>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</si>
  <si>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</si>
  <si>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</si>
  <si>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</si>
  <si>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</si>
  <si>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</si>
  <si>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</si>
  <si>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</si>
  <si>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</si>
  <si>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</si>
  <si>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</si>
  <si>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</si>
  <si>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</si>
  <si>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</si>
  <si>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</si>
  <si>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</si>
  <si>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</si>
  <si>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</si>
  <si>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</si>
  <si>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</si>
  <si>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</si>
  <si>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</si>
  <si>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</si>
  <si>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</si>
  <si>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</si>
  <si>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</si>
  <si>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</si>
  <si>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</si>
  <si>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</si>
  <si>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</si>
  <si>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</si>
  <si>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</si>
  <si>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</si>
  <si>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</si>
  <si>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</si>
  <si>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</si>
  <si>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</si>
  <si>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</si>
  <si>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</si>
  <si>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</si>
  <si>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</si>
  <si>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</si>
  <si>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</si>
  <si>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</si>
  <si>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</si>
  <si>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</si>
  <si>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</si>
  <si>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</si>
  <si>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</si>
  <si>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</si>
  <si>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</si>
  <si>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</si>
  <si>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</si>
  <si>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</si>
  <si>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</si>
  <si>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</si>
  <si>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</si>
  <si>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</si>
  <si>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</si>
  <si>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</si>
  <si>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</si>
  <si>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</si>
  <si>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</si>
  <si>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</si>
  <si>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</si>
  <si>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</si>
  <si>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</si>
  <si>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</si>
  <si>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</si>
  <si>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</si>
  <si>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</si>
  <si>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</si>
  <si>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</si>
  <si>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</si>
  <si>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</si>
  <si>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</si>
  <si>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</si>
  <si>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</si>
  <si>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</si>
  <si>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</si>
  <si>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</si>
  <si>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</si>
  <si>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</si>
  <si>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</si>
  <si>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</si>
  <si>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</si>
  <si>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</si>
  <si>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</si>
  <si>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</si>
  <si>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</si>
  <si>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</si>
  <si>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</si>
  <si>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</si>
  <si>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</si>
  <si>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</si>
  <si>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</si>
  <si>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</si>
  <si>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</si>
  <si>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</si>
  <si>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</si>
  <si>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</si>
  <si>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</si>
  <si>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</si>
  <si>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</si>
  <si>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</si>
  <si>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</si>
  <si>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</si>
  <si>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</si>
  <si>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</si>
  <si>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</si>
  <si>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</si>
  <si>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</si>
  <si>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</si>
  <si>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</si>
  <si>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</si>
  <si>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</si>
  <si>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</si>
  <si>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</si>
  <si>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</si>
  <si>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</si>
  <si>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</si>
  <si>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</si>
  <si>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</si>
  <si>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</si>
  <si>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</si>
  <si>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</si>
  <si>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</si>
  <si>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</si>
  <si>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</si>
  <si>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</si>
  <si>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</si>
  <si>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</si>
  <si>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</si>
  <si>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</si>
  <si>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</si>
  <si>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</si>
  <si>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</si>
  <si>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</si>
  <si>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</si>
  <si>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</si>
  <si>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</si>
  <si>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</si>
  <si>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</si>
  <si>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</si>
  <si>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</si>
  <si>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</si>
  <si>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</si>
  <si>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</si>
  <si>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</si>
  <si>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</si>
  <si>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</si>
  <si>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</si>
  <si>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</si>
  <si>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</si>
  <si>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</si>
  <si>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</si>
  <si>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</si>
  <si>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</si>
  <si>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</si>
  <si>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</si>
  <si>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</si>
  <si>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</si>
  <si>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</si>
  <si>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</si>
  <si>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</si>
  <si>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</si>
  <si>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</si>
  <si>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</si>
  <si>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</si>
  <si>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</si>
  <si>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</si>
  <si>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</si>
  <si>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</si>
  <si>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</si>
  <si>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</si>
  <si>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</si>
  <si>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</si>
  <si>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</si>
  <si>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</si>
  <si>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</si>
  <si>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</si>
  <si>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</si>
  <si>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</si>
  <si>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</si>
  <si>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</si>
  <si>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</si>
  <si>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</si>
  <si>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</si>
  <si>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</si>
  <si>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</si>
  <si>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</si>
  <si>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</si>
  <si>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</si>
  <si>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</si>
  <si>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</si>
  <si>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</si>
  <si>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</si>
  <si>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</si>
  <si>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</si>
  <si>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</si>
  <si>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</si>
  <si>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</si>
  <si>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</si>
  <si>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</si>
  <si>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</si>
  <si>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</si>
  <si>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</si>
  <si>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</si>
  <si>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</si>
  <si>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</si>
  <si>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</si>
  <si>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</si>
  <si>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</si>
  <si>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</si>
  <si>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</si>
  <si>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</si>
  <si>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</si>
  <si>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</si>
  <si>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</si>
  <si>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</si>
  <si>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</si>
  <si>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</si>
  <si>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</si>
  <si>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</si>
  <si>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</si>
  <si>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</si>
  <si>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</si>
  <si>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</si>
  <si>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</si>
  <si>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</si>
  <si>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</si>
  <si>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</si>
  <si>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</si>
  <si>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</si>
  <si>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</si>
  <si>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</si>
  <si>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</si>
  <si>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</si>
  <si>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</si>
  <si>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</si>
  <si>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</si>
  <si>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</si>
  <si>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</si>
  <si>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</si>
  <si>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</si>
  <si>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</si>
  <si>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</si>
  <si>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</si>
  <si>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</si>
  <si>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</si>
  <si>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</si>
  <si>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</si>
  <si>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</si>
  <si>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</si>
  <si>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</si>
  <si>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</si>
  <si>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</si>
  <si>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</si>
  <si>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</si>
  <si>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</si>
  <si>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</si>
  <si>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</si>
  <si>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</si>
  <si>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</si>
  <si>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</si>
  <si>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</si>
  <si>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</si>
  <si>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</si>
  <si>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</si>
  <si>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</si>
  <si>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</si>
  <si>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</si>
  <si>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</si>
  <si>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</si>
  <si>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</si>
  <si>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</si>
  <si>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</si>
  <si>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</si>
  <si>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</si>
  <si>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</si>
  <si>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</si>
  <si>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</si>
  <si>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</si>
  <si>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</si>
  <si>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</si>
  <si>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</si>
  <si>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</si>
  <si>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</si>
  <si>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</si>
  <si>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</si>
  <si>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</si>
  <si>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</si>
  <si>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</si>
  <si>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</si>
  <si>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</si>
  <si>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</si>
  <si>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</si>
  <si>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</si>
  <si>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</si>
  <si>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</si>
  <si>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</si>
  <si>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</si>
  <si>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</si>
  <si>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</si>
  <si>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</si>
  <si>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</si>
  <si>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</si>
  <si>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</si>
  <si>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</si>
  <si>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</si>
  <si>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</si>
  <si>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</si>
  <si>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</si>
  <si>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</si>
  <si>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</si>
  <si>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</si>
  <si>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</si>
  <si>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</si>
  <si>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</si>
  <si>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</si>
  <si>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</si>
  <si>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</si>
  <si>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</si>
  <si>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</si>
  <si>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</si>
  <si>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</si>
  <si>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</si>
  <si>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</si>
  <si>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</si>
  <si>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</si>
  <si>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</si>
  <si>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</si>
  <si>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</si>
  <si>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</si>
  <si>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</si>
  <si>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</si>
  <si>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</si>
  <si>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</si>
  <si>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</si>
  <si>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</si>
  <si>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</si>
  <si>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</si>
  <si>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</si>
  <si>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</si>
  <si>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</si>
  <si>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</si>
  <si>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</si>
  <si>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</si>
  <si>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</si>
  <si>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</si>
  <si>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</si>
  <si>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</si>
  <si>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</si>
  <si>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</si>
  <si>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</si>
  <si>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</si>
  <si>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</si>
  <si>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</si>
  <si>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</si>
  <si>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</si>
  <si>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</si>
  <si>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</si>
  <si>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</si>
  <si>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</si>
  <si>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</si>
  <si>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</si>
  <si>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</si>
  <si>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</si>
  <si>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</si>
  <si>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</si>
  <si>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</si>
  <si>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</si>
  <si>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</si>
  <si>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</si>
  <si>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</si>
  <si>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</si>
  <si>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</si>
  <si>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</si>
  <si>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</si>
  <si>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</si>
  <si>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</si>
  <si>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</si>
  <si>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</si>
  <si>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</si>
  <si>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</si>
  <si>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</si>
  <si>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</si>
  <si>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</si>
  <si>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</si>
  <si>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</si>
  <si>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</si>
  <si>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</si>
  <si>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</si>
  <si>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</si>
  <si>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</si>
  <si>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</si>
  <si>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</si>
  <si>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</si>
  <si>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</si>
  <si>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</si>
  <si>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</si>
  <si>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</si>
  <si>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</si>
  <si>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</si>
  <si>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</si>
  <si>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</si>
  <si>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</si>
  <si>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</si>
  <si>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</si>
  <si>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</si>
  <si>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</si>
  <si>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</si>
  <si>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</si>
  <si>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</si>
  <si>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</si>
  <si>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</si>
  <si>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</si>
  <si>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</si>
  <si>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</si>
  <si>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</si>
  <si>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</si>
  <si>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</si>
  <si>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</si>
  <si>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</si>
  <si>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</si>
  <si>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</si>
  <si>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</si>
  <si>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</si>
  <si>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</si>
  <si>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</si>
  <si>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</si>
  <si>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</si>
  <si>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</si>
  <si>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</si>
  <si>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</si>
  <si>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</si>
  <si>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</si>
  <si>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</si>
  <si>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</si>
  <si>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</si>
  <si>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</si>
  <si>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</si>
  <si>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</si>
  <si>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</si>
  <si>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</si>
  <si>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</si>
  <si>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</si>
  <si>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</si>
  <si>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</si>
  <si>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</si>
  <si>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</si>
  <si>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</si>
  <si>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</si>
  <si>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</si>
  <si>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</si>
  <si>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</si>
  <si>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</si>
  <si>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</si>
  <si>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</si>
  <si>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</si>
  <si>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</si>
  <si>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</si>
  <si>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</si>
  <si>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</si>
  <si>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</si>
  <si>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</si>
  <si>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</si>
  <si>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</si>
  <si>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</si>
  <si>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</si>
  <si>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</si>
  <si>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</si>
  <si>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</si>
  <si>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</si>
  <si>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</si>
  <si>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</si>
  <si>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</si>
  <si>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</si>
  <si>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</si>
  <si>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</si>
  <si>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</si>
  <si>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</si>
  <si>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</si>
  <si>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</si>
  <si>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</si>
  <si>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</si>
  <si>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</si>
  <si>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</si>
  <si>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</si>
  <si>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</si>
  <si>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</si>
  <si>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</si>
  <si>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</si>
  <si>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</si>
  <si>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</si>
  <si>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</si>
  <si>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</si>
  <si>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</si>
  <si>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</si>
  <si>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</si>
  <si>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</si>
  <si>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</si>
  <si>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</si>
  <si>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</si>
  <si>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</si>
  <si>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</si>
  <si>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</si>
  <si>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</si>
  <si>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</si>
  <si>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</si>
  <si>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</si>
  <si>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</si>
  <si>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</si>
  <si>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</si>
  <si>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</si>
  <si>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</si>
  <si>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</si>
  <si>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</si>
  <si>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</si>
  <si>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</si>
  <si>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</si>
  <si>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</si>
  <si>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</si>
  <si>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</si>
  <si>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</si>
  <si>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</si>
  <si>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</si>
  <si>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</si>
  <si>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</si>
  <si>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</si>
  <si>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</si>
  <si>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</si>
  <si>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</si>
  <si>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</si>
  <si>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</si>
  <si>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</si>
  <si>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</si>
  <si>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</si>
  <si>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</si>
  <si>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</si>
  <si>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</si>
  <si>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</si>
  <si>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</si>
  <si>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</si>
  <si>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</si>
  <si>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</si>
  <si>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</si>
  <si>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</si>
  <si>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</si>
  <si>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</si>
  <si>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</si>
  <si>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</si>
  <si>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</si>
  <si>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</si>
  <si>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</si>
  <si>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</si>
  <si>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</si>
  <si>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</si>
  <si>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</si>
  <si>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</si>
  <si>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</si>
  <si>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</si>
  <si>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</si>
  <si>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</si>
  <si>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</si>
  <si>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</si>
  <si>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</si>
  <si>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</si>
  <si>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</si>
  <si>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</si>
  <si>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</si>
  <si>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</si>
  <si>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</si>
  <si>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</si>
  <si>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</si>
  <si>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</si>
  <si>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</si>
  <si>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</si>
  <si>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</si>
  <si>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</si>
  <si>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</si>
  <si>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</si>
  <si>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</si>
  <si>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</si>
  <si>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</si>
  <si>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</si>
  <si>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</si>
  <si>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</si>
  <si>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</si>
  <si>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</si>
  <si>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</si>
  <si>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</si>
  <si>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</si>
  <si>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</si>
  <si>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</si>
  <si>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</si>
  <si>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</si>
  <si>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</si>
  <si>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</si>
  <si>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</si>
  <si>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</si>
  <si>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</si>
  <si>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</si>
  <si>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</si>
  <si>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</si>
  <si>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</si>
  <si>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</si>
  <si>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</si>
  <si>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</si>
  <si>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</si>
  <si>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</si>
  <si>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</si>
  <si>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</si>
  <si>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</si>
  <si>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</si>
  <si>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</si>
  <si>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</si>
  <si>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</si>
  <si>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</si>
  <si>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</si>
  <si>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</si>
  <si>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</si>
  <si>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</si>
  <si>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</si>
  <si>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</si>
  <si>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</si>
  <si>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</si>
  <si>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</si>
  <si>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</si>
  <si>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</si>
  <si>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</si>
  <si>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</si>
  <si>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</si>
  <si>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</si>
  <si>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</si>
  <si>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</si>
  <si>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</si>
  <si>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</si>
  <si>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</si>
  <si>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</si>
  <si>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</si>
  <si>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</si>
  <si>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</si>
  <si>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</si>
  <si>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</si>
  <si>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</si>
  <si>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</si>
  <si>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</si>
  <si>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</si>
  <si>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</si>
  <si>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</si>
  <si>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</si>
  <si>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</si>
  <si>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</si>
  <si>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</si>
  <si>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</si>
  <si>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</si>
  <si>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</si>
  <si>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</si>
  <si>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</si>
  <si>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</si>
  <si>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</si>
  <si>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</si>
  <si>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</si>
  <si>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</si>
  <si>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</si>
  <si>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</si>
  <si>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</si>
  <si>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</si>
  <si>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</si>
  <si>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</si>
  <si>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</si>
  <si>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</si>
  <si>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</si>
  <si>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</si>
  <si>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</si>
  <si>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</si>
  <si>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</si>
  <si>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</si>
  <si>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</si>
  <si>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</si>
  <si>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</si>
  <si>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</si>
  <si>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</si>
  <si>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</si>
  <si>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</si>
  <si>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</si>
  <si>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</si>
  <si>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</si>
  <si>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</si>
  <si>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</si>
  <si>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</si>
  <si>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</si>
  <si>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</si>
  <si>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</si>
  <si>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</si>
  <si>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</si>
  <si>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</si>
  <si>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</si>
  <si>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</si>
  <si>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</si>
  <si>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</si>
  <si>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</si>
  <si>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</si>
  <si>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</si>
  <si>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</si>
  <si>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</si>
  <si>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</si>
  <si>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</si>
  <si>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</si>
  <si>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</si>
  <si>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</si>
  <si>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</si>
  <si>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</si>
  <si>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</si>
  <si>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</si>
  <si>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</si>
  <si>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</si>
  <si>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</si>
  <si>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</si>
  <si>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</si>
  <si>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</si>
  <si>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</si>
  <si>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</si>
  <si>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</si>
  <si>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</si>
  <si>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</si>
  <si>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</si>
  <si>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</si>
  <si>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</si>
  <si>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</si>
  <si>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</si>
  <si>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</si>
  <si>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</si>
  <si>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</si>
  <si>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</si>
  <si>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</si>
  <si>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</si>
  <si>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</si>
  <si>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</si>
  <si>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</si>
  <si>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</si>
  <si>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</si>
  <si>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</si>
  <si>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</si>
  <si>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</si>
  <si>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</si>
  <si>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</si>
  <si>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</si>
  <si>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</si>
  <si>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</si>
  <si>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</si>
  <si>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</si>
  <si>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</si>
  <si>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</si>
  <si>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</si>
  <si>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</si>
  <si>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</si>
  <si>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</si>
  <si>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</si>
  <si>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</si>
  <si>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</si>
  <si>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</si>
  <si>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</si>
  <si>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</si>
  <si>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</si>
  <si>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</si>
  <si>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</si>
  <si>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</si>
  <si>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</si>
  <si>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</si>
  <si>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</si>
  <si>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</si>
  <si>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</si>
  <si>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</si>
  <si>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</si>
  <si>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</si>
  <si>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</si>
  <si>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</si>
  <si>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</si>
  <si>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</si>
  <si>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</si>
  <si>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</si>
  <si>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</si>
  <si>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</si>
  <si>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</si>
  <si>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</si>
  <si>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</si>
  <si>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</si>
  <si>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</si>
  <si>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</si>
  <si>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</si>
  <si>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</si>
  <si>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</si>
  <si>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</si>
  <si>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</si>
  <si>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</si>
  <si>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</si>
  <si>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</si>
  <si>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</si>
  <si>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</si>
  <si>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</si>
  <si>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</si>
  <si>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</si>
  <si>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</si>
  <si>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</si>
  <si>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</si>
  <si>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</si>
  <si>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</si>
  <si>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</si>
  <si>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</si>
  <si>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</si>
  <si>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</si>
  <si>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</si>
  <si>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</si>
  <si>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</si>
  <si>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</si>
  <si>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</si>
  <si>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</si>
  <si>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</si>
  <si>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</si>
  <si>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</si>
  <si>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</si>
  <si>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</si>
  <si>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</si>
  <si>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</si>
  <si>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</si>
  <si>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</si>
  <si>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</si>
  <si>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</si>
  <si>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</si>
  <si>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</si>
  <si>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</si>
  <si>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</si>
  <si>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</si>
  <si>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</si>
  <si>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</si>
  <si>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</si>
  <si>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</si>
  <si>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</si>
  <si>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</si>
  <si>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</si>
  <si>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</si>
  <si>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</si>
  <si>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</si>
  <si>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</si>
  <si>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</si>
  <si>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</si>
  <si>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</si>
  <si>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</si>
  <si>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</si>
  <si>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</si>
  <si>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</si>
  <si>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</si>
  <si>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</si>
  <si>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</si>
  <si>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</si>
  <si>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</si>
  <si>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</si>
  <si>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</si>
  <si>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</si>
  <si>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</si>
  <si>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</si>
  <si>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</si>
  <si>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</si>
  <si>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</si>
  <si>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</si>
  <si>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</si>
  <si>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</si>
  <si>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</si>
  <si>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</si>
  <si>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</si>
  <si>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</si>
  <si>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</si>
  <si>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</si>
  <si>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</si>
  <si>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</si>
  <si>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</si>
  <si>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</si>
  <si>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</si>
  <si>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</si>
  <si>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</si>
  <si>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</si>
  <si>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</si>
  <si>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</si>
  <si>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</si>
  <si>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</si>
  <si>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</si>
  <si>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</si>
  <si>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</si>
  <si>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</si>
  <si>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</si>
  <si>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</si>
  <si>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</si>
  <si>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</si>
  <si>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</si>
  <si>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</si>
  <si>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</si>
  <si>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</si>
  <si>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</si>
  <si>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</si>
  <si>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</si>
  <si>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</si>
  <si>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</si>
  <si>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</si>
  <si>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</si>
  <si>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</si>
  <si>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</si>
  <si>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</si>
  <si>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</si>
  <si>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</si>
  <si>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</si>
  <si>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</si>
  <si>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</si>
  <si>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</si>
  <si>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</si>
  <si>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</si>
  <si>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</si>
  <si>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</si>
  <si>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</si>
  <si>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</si>
  <si>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</si>
  <si>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</si>
  <si>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</si>
  <si>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</si>
  <si>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</si>
  <si>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</si>
  <si>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</si>
  <si>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</si>
  <si>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</si>
  <si>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</si>
  <si>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</si>
  <si>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</si>
  <si>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</si>
  <si>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</si>
  <si>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</si>
  <si>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</si>
  <si>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</si>
  <si>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</si>
  <si>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</si>
  <si>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</si>
  <si>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</si>
  <si>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</si>
  <si>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</si>
  <si>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</si>
  <si>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</si>
  <si>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</si>
  <si>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</si>
  <si>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</si>
  <si>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</si>
  <si>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</si>
  <si>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</si>
  <si>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</si>
  <si>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</si>
  <si>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</si>
  <si>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</si>
  <si>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</si>
  <si>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</si>
  <si>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</si>
  <si>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</si>
  <si>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</si>
  <si>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</si>
  <si>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</si>
  <si>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</si>
  <si>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</si>
  <si>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</si>
  <si>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</si>
  <si>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</si>
  <si>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</si>
  <si>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</si>
  <si>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</si>
  <si>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</si>
  <si>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</si>
  <si>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</si>
  <si>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</si>
  <si>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</si>
  <si>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</si>
  <si>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</si>
  <si>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</si>
  <si>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</si>
  <si>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</si>
  <si>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</si>
  <si>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</si>
  <si>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</si>
  <si>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</si>
  <si>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</si>
  <si>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</si>
  <si>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</si>
  <si>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</si>
  <si>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</si>
  <si>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</si>
  <si>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</si>
  <si>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</si>
  <si>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</si>
  <si>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</si>
  <si>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</si>
  <si>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</si>
  <si>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</si>
  <si>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</si>
  <si>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</si>
  <si>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</si>
  <si>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</si>
  <si>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</si>
  <si>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</si>
  <si>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</si>
  <si>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</si>
  <si>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</si>
  <si>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</si>
  <si>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</si>
  <si>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</si>
  <si>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</si>
  <si>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</si>
  <si>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</si>
  <si>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</si>
  <si>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</si>
  <si>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</si>
  <si>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</si>
  <si>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</si>
  <si>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</si>
  <si>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</si>
  <si>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</si>
  <si>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</si>
  <si>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</si>
  <si>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</si>
  <si>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</si>
  <si>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</si>
  <si>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</si>
  <si>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</si>
  <si>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</si>
  <si>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</si>
  <si>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</si>
  <si>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</si>
  <si>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</si>
  <si>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</si>
  <si>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</si>
  <si>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</si>
  <si>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</si>
  <si>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</si>
  <si>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</si>
  <si>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</si>
  <si>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</si>
  <si>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</si>
  <si>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</si>
  <si>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</si>
  <si>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</si>
  <si>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</si>
  <si>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</si>
  <si>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</si>
  <si>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</si>
  <si>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</si>
  <si>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</si>
  <si>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</si>
  <si>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</si>
  <si>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</si>
  <si>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</si>
  <si>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</si>
  <si>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</si>
  <si>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</si>
  <si>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</si>
  <si>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</si>
  <si>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</si>
  <si>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</si>
  <si>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</si>
  <si>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</si>
  <si>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</si>
  <si>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</si>
  <si>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</si>
  <si>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</si>
  <si>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</si>
  <si>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</si>
  <si>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</si>
  <si>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</si>
  <si>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</si>
  <si>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</si>
  <si>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</si>
  <si>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</si>
  <si>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</si>
  <si>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</si>
  <si>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</si>
  <si>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</si>
  <si>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</si>
  <si>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</si>
  <si>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</si>
  <si>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</si>
  <si>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</si>
  <si>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</si>
  <si>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</si>
  <si>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</si>
  <si>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</si>
  <si>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</si>
  <si>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</si>
  <si>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</si>
  <si>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</si>
  <si>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</si>
  <si>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</si>
  <si>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</si>
  <si>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</si>
  <si>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</si>
  <si>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</si>
  <si>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</si>
  <si>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</si>
  <si>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</si>
  <si>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</si>
  <si>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</si>
  <si>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</si>
  <si>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</si>
  <si>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</si>
  <si>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</si>
  <si>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</si>
  <si>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</si>
  <si>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</si>
  <si>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</si>
  <si>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</si>
  <si>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</si>
  <si>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</si>
  <si>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</si>
  <si>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</si>
  <si>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</si>
  <si>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</si>
  <si>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</si>
  <si>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</si>
  <si>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</si>
  <si>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</si>
  <si>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</si>
  <si>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</si>
  <si>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</si>
  <si>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</si>
  <si>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</si>
  <si>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</si>
  <si>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</si>
  <si>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</si>
  <si>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</si>
  <si>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</si>
  <si>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</si>
  <si>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</si>
  <si>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</si>
  <si>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</si>
  <si>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</si>
  <si>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</si>
  <si>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</si>
  <si>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</si>
  <si>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</si>
  <si>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</si>
  <si>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</si>
  <si>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</si>
  <si>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</si>
  <si>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</si>
  <si>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</si>
  <si>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</si>
  <si>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</si>
  <si>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</si>
  <si>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</si>
  <si>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</si>
  <si>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</si>
  <si>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</si>
  <si>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</si>
  <si>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</si>
  <si>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</si>
  <si>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</si>
  <si>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</si>
  <si>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</si>
  <si>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</si>
  <si>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</si>
  <si>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</si>
  <si>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</si>
  <si>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</si>
  <si>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</si>
  <si>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</si>
  <si>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</si>
  <si>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</si>
  <si>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</si>
  <si>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</si>
  <si>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</si>
  <si>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</si>
  <si>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</si>
  <si>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</si>
  <si>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</si>
  <si>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</si>
  <si>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</si>
  <si>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</si>
  <si>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</si>
  <si>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</si>
  <si>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</si>
  <si>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</si>
  <si>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</si>
  <si>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</si>
  <si>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</si>
  <si>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</si>
  <si>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</si>
  <si>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</si>
  <si>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</si>
  <si>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</si>
  <si>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</si>
  <si>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</si>
  <si>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</si>
  <si>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</si>
  <si>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</si>
  <si>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</si>
  <si>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</si>
  <si>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</si>
  <si>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</si>
  <si>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</si>
  <si>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</si>
  <si>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</si>
  <si>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</si>
  <si>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</si>
  <si>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</si>
  <si>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</si>
  <si>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</si>
  <si>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</si>
  <si>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</si>
  <si>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</si>
  <si>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</si>
  <si>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</si>
  <si>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</si>
  <si>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</si>
  <si>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</si>
  <si>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</si>
  <si>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</si>
  <si>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</si>
  <si>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</si>
  <si>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</si>
  <si>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</si>
  <si>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</si>
  <si>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</si>
  <si>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</si>
  <si>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</si>
  <si>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</si>
  <si>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</si>
  <si>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</si>
  <si>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</si>
  <si>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</si>
  <si>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</si>
  <si>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</si>
  <si>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</si>
  <si>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</si>
  <si>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</si>
  <si>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</si>
  <si>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</si>
  <si>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</si>
  <si>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</si>
  <si>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</si>
  <si>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</si>
  <si>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</si>
  <si>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</si>
  <si>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</si>
  <si>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</si>
  <si>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</si>
  <si>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</si>
  <si>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</si>
  <si>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</si>
  <si>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</si>
  <si>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</si>
  <si>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</si>
  <si>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</si>
  <si>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</si>
  <si>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</si>
  <si>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</si>
  <si>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</si>
  <si>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</si>
  <si>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</si>
  <si>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</si>
  <si>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</si>
  <si>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</si>
  <si>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</si>
  <si>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</si>
  <si>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</si>
  <si>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</si>
  <si>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</si>
  <si>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</si>
  <si>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</si>
  <si>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</si>
  <si>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</si>
  <si>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</si>
  <si>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</si>
  <si>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</si>
  <si>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</si>
  <si>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</si>
  <si>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</si>
  <si>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</si>
  <si>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</si>
  <si>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</si>
  <si>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</si>
  <si>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</si>
  <si>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</si>
  <si>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</si>
  <si>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</si>
  <si>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</si>
  <si>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</si>
  <si>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</si>
  <si>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</si>
  <si>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</si>
  <si>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</si>
  <si>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</si>
  <si>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</si>
  <si>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</si>
  <si>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</si>
  <si>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</si>
  <si>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</si>
  <si>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</si>
  <si>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</si>
  <si>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</si>
  <si>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</si>
  <si>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</si>
  <si>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</si>
  <si>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</si>
  <si>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</si>
  <si>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</si>
  <si>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</si>
  <si>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</si>
  <si>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</si>
  <si>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</si>
  <si>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</si>
  <si>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</si>
  <si>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</si>
  <si>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</si>
  <si>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</si>
  <si>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</si>
  <si>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</si>
  <si>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</si>
  <si>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</si>
  <si>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</si>
  <si>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</si>
  <si>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</si>
  <si>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</si>
  <si>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</si>
  <si>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</si>
  <si>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</si>
  <si>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</si>
  <si>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</si>
  <si>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</si>
  <si>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</si>
  <si>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</si>
  <si>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</si>
  <si>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</si>
  <si>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</si>
  <si>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</si>
  <si>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</si>
  <si>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</si>
  <si>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</si>
  <si>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</si>
  <si>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</si>
  <si>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</si>
  <si>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</si>
  <si>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</si>
  <si>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</si>
  <si>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</si>
  <si>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</si>
  <si>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</si>
  <si>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</si>
  <si>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</si>
  <si>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</si>
  <si>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</si>
  <si>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</si>
  <si>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</si>
  <si>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</si>
  <si>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</si>
  <si>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</si>
  <si>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</si>
  <si>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</si>
  <si>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</si>
  <si>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</si>
  <si>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</si>
  <si>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</si>
  <si>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</si>
  <si>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</si>
  <si>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</si>
  <si>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</si>
  <si>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</si>
  <si>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</si>
  <si>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</si>
  <si>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</si>
  <si>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</si>
  <si>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</si>
  <si>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</si>
  <si>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</si>
  <si>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</si>
  <si>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</si>
  <si>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</si>
  <si>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</si>
  <si>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</si>
  <si>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</si>
  <si>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</si>
  <si>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</si>
  <si>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</si>
  <si>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</si>
  <si>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</si>
  <si>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</si>
  <si>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</si>
  <si>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</si>
  <si>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</si>
  <si>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</si>
  <si>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</si>
  <si>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</si>
  <si>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</si>
  <si>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</si>
  <si>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</si>
  <si>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</si>
  <si>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</si>
  <si>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</si>
  <si>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</si>
  <si>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</si>
  <si>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</si>
  <si>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</si>
  <si>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</si>
  <si>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</si>
  <si>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</si>
  <si>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</si>
  <si>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</si>
  <si>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</si>
  <si>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</si>
  <si>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</si>
  <si>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</si>
  <si>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</si>
  <si>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</si>
  <si>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</si>
  <si>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</si>
  <si>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</si>
  <si>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</si>
  <si>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</si>
  <si>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</si>
  <si>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</si>
  <si>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</si>
  <si>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</si>
  <si>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</si>
  <si>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</si>
  <si>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</si>
  <si>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</si>
  <si>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</si>
  <si>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</si>
  <si>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</si>
  <si>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</si>
  <si>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</si>
  <si>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</si>
  <si>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</si>
  <si>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</si>
  <si>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</si>
  <si>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</si>
  <si>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</si>
  <si>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</si>
  <si>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</si>
  <si>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</si>
  <si>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</si>
  <si>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</si>
  <si>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</si>
  <si>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</si>
  <si>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</si>
  <si>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</si>
  <si>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</si>
  <si>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</si>
  <si>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</si>
  <si>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</si>
  <si>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</si>
  <si>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</si>
  <si>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</si>
  <si>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</si>
  <si>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</si>
  <si>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</si>
  <si>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</si>
  <si>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</si>
  <si>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</si>
  <si>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</si>
  <si>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</si>
  <si>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</si>
  <si>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</si>
  <si>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</si>
  <si>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</si>
  <si>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</si>
  <si>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</si>
  <si>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</si>
  <si>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</si>
  <si>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</si>
  <si>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</si>
  <si>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</si>
  <si>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</si>
  <si>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</si>
  <si>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</si>
  <si>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</si>
  <si>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</si>
  <si>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</si>
  <si>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</si>
  <si>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</si>
  <si>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</si>
  <si>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</si>
  <si>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</si>
  <si>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</si>
  <si>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</si>
  <si>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</si>
  <si>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</si>
  <si>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</si>
  <si>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</si>
  <si>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</si>
  <si>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</si>
  <si>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</si>
  <si>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</si>
  <si>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</si>
  <si>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</si>
  <si>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</si>
  <si>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</si>
  <si>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</si>
  <si>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</si>
  <si>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</si>
  <si>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</si>
  <si>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</si>
  <si>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</si>
  <si>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</si>
  <si>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</si>
  <si>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</si>
  <si>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</si>
  <si>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</si>
  <si>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</si>
  <si>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</si>
  <si>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</si>
  <si>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</si>
  <si>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</si>
  <si>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</si>
  <si>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</si>
  <si>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</si>
  <si>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</si>
  <si>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</si>
  <si>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</si>
  <si>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</si>
  <si>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</si>
  <si>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</si>
  <si>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</si>
  <si>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</si>
  <si>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</si>
  <si>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</si>
  <si>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</si>
  <si>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</si>
  <si>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</si>
  <si>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</si>
  <si>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</si>
  <si>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</si>
  <si>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</si>
  <si>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</si>
  <si>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</si>
  <si>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</si>
  <si>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</si>
  <si>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</si>
  <si>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</si>
  <si>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</si>
  <si>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</si>
  <si>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</si>
  <si>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</si>
  <si>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</si>
  <si>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</si>
  <si>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</si>
  <si>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</si>
  <si>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</si>
  <si>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</si>
  <si>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</si>
  <si>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</si>
  <si>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</si>
  <si>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</si>
  <si>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</si>
  <si>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</si>
  <si>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</si>
  <si>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</si>
  <si>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</si>
  <si>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</si>
  <si>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</si>
  <si>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</si>
  <si>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</si>
  <si>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</si>
  <si>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</si>
  <si>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</si>
  <si>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</si>
  <si>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</si>
  <si>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</si>
  <si>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</si>
  <si>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</si>
  <si>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</si>
  <si>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</si>
  <si>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</si>
  <si>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</si>
  <si>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</si>
  <si>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</si>
  <si>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</si>
  <si>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</si>
  <si>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</si>
  <si>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</si>
  <si>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</si>
  <si>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</si>
  <si>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</si>
  <si>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</si>
  <si>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</si>
  <si>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</si>
  <si>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</si>
  <si>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</si>
  <si>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</si>
  <si>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</si>
  <si>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</si>
  <si>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</si>
  <si>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</si>
  <si>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</si>
  <si>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</si>
  <si>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</si>
  <si>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</si>
  <si>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</si>
  <si>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</si>
  <si>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</si>
  <si>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</si>
  <si>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</si>
  <si>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</si>
  <si>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</si>
  <si>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</si>
  <si>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</si>
  <si>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</si>
  <si>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</si>
  <si>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</si>
  <si>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</si>
  <si>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</si>
  <si>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</si>
  <si>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</si>
  <si>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</si>
  <si>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</si>
  <si>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</si>
  <si>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</si>
  <si>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</si>
  <si>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</si>
  <si>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</si>
  <si>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</si>
  <si>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</si>
  <si>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</si>
  <si>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</si>
  <si>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</si>
  <si>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</si>
  <si>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</si>
  <si>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</si>
  <si>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</si>
  <si>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</si>
  <si>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</si>
  <si>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</si>
  <si>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</si>
  <si>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</si>
  <si>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</si>
  <si>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</si>
  <si>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</si>
  <si>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</si>
  <si>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</si>
  <si>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</si>
  <si>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</si>
  <si>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</si>
  <si>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</si>
  <si>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</si>
  <si>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</si>
  <si>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</si>
  <si>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</si>
  <si>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</si>
  <si>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</si>
  <si>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</si>
  <si>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</si>
  <si>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</si>
  <si>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</si>
  <si>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</si>
  <si>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</si>
  <si>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</si>
  <si>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</si>
  <si>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</si>
  <si>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</si>
  <si>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</si>
  <si>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</si>
  <si>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</si>
  <si>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</si>
  <si>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</si>
  <si>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</si>
  <si>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</si>
  <si>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</si>
  <si>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</si>
  <si>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</si>
  <si>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</si>
  <si>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</si>
  <si>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</si>
  <si>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</si>
  <si>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</si>
  <si>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</si>
  <si>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</si>
  <si>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</si>
  <si>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</si>
  <si>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</si>
  <si>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</si>
  <si>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</si>
  <si>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</si>
  <si>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</si>
  <si>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</si>
  <si>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</si>
  <si>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</si>
  <si>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</si>
  <si>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</si>
  <si>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</si>
  <si>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</si>
  <si>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</si>
  <si>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</si>
  <si>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</si>
  <si>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</si>
  <si>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</si>
  <si>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</si>
  <si>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</si>
  <si>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</si>
  <si>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</si>
  <si>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</si>
  <si>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</si>
  <si>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</si>
  <si>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</si>
  <si>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</si>
  <si>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</si>
  <si>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</si>
  <si>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</si>
  <si>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</si>
  <si>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</si>
  <si>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</si>
  <si>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</si>
  <si>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</si>
  <si>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</si>
  <si>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</si>
  <si>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</si>
  <si>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</si>
  <si>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</si>
  <si>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</si>
  <si>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</si>
  <si>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</si>
  <si>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</si>
  <si>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</si>
  <si>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</si>
  <si>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</si>
  <si>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</si>
  <si>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</si>
  <si>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</si>
  <si>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</si>
  <si>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</si>
  <si>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</si>
  <si>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</si>
  <si>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</si>
  <si>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</si>
  <si>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</si>
  <si>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</si>
  <si>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</si>
  <si>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</si>
  <si>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</si>
  <si>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</si>
  <si>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</si>
  <si>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</si>
  <si>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</si>
  <si>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</si>
  <si>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</si>
  <si>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</si>
  <si>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</si>
  <si>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</si>
  <si>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</si>
  <si>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</si>
  <si>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</si>
  <si>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</si>
  <si>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</si>
  <si>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</si>
  <si>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</si>
  <si>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</si>
  <si>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</si>
  <si>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</si>
  <si>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</si>
  <si>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</si>
  <si>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</si>
  <si>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</si>
  <si>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</si>
  <si>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</si>
  <si>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</si>
  <si>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</si>
  <si>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</si>
  <si>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</si>
  <si>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</si>
  <si>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</si>
  <si>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</si>
  <si>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</si>
  <si>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</si>
  <si>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</si>
  <si>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</si>
  <si>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</si>
  <si>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</si>
  <si>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</si>
  <si>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</si>
  <si>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</si>
  <si>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</si>
  <si>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</si>
  <si>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</si>
  <si>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</si>
  <si>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</si>
  <si>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</si>
  <si>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</si>
  <si>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</si>
  <si>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</si>
  <si>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</si>
  <si>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</si>
  <si>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</si>
  <si>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</si>
  <si>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</si>
  <si>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</si>
  <si>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</si>
  <si>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</si>
  <si>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</si>
  <si>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</si>
  <si>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</si>
  <si>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</si>
  <si>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</si>
  <si>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</si>
  <si>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</si>
  <si>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</si>
  <si>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</si>
  <si>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</si>
  <si>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</si>
  <si>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</si>
  <si>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</si>
  <si>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</si>
  <si>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</si>
  <si>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</si>
  <si>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</si>
  <si>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</si>
  <si>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</si>
  <si>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</si>
  <si>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</si>
  <si>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</si>
  <si>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</si>
  <si>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</si>
  <si>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</si>
  <si>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</si>
  <si>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</si>
  <si>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</si>
  <si>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</si>
  <si>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</si>
  <si>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</si>
  <si>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</si>
  <si>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</si>
  <si>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</si>
  <si>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</si>
  <si>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</si>
  <si>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</si>
  <si>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</si>
  <si>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</si>
  <si>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</si>
  <si>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</si>
  <si>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</si>
  <si>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</si>
  <si>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</si>
  <si>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</si>
  <si>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</si>
  <si>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</si>
  <si>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</si>
  <si>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</si>
  <si>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</si>
  <si>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</si>
  <si>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</si>
  <si>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</si>
  <si>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</si>
  <si>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</si>
  <si>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</si>
  <si>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</si>
  <si>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</si>
  <si>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</si>
  <si>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</si>
  <si>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</si>
  <si>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</si>
  <si>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</si>
  <si>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</si>
  <si>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</si>
  <si>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</si>
  <si>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</si>
  <si>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</si>
  <si>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</si>
  <si>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</si>
  <si>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</si>
  <si>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</si>
  <si>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</si>
  <si>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</si>
  <si>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</si>
  <si>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</si>
  <si>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</si>
  <si>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</si>
  <si>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</si>
  <si>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</si>
  <si>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</si>
  <si>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</si>
  <si>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</si>
  <si>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</si>
  <si>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</si>
  <si>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</si>
  <si>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</si>
  <si>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</si>
  <si>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</si>
  <si>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</si>
  <si>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</si>
  <si>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</si>
  <si>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</si>
  <si>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</si>
  <si>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</si>
  <si>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</si>
  <si>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</si>
  <si>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</si>
  <si>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</si>
  <si>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</si>
  <si>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</si>
  <si>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</si>
  <si>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</si>
  <si>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</si>
  <si>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</si>
  <si>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</si>
  <si>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</si>
  <si>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</si>
  <si>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</si>
  <si>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</si>
  <si>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</si>
  <si>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</si>
  <si>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</si>
  <si>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</si>
  <si>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</si>
  <si>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</si>
  <si>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</si>
  <si>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</si>
  <si>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</si>
  <si>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</si>
  <si>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</si>
  <si>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</si>
  <si>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</si>
  <si>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</si>
  <si>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</si>
  <si>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</si>
  <si>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</si>
  <si>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</si>
  <si>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</si>
  <si>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</si>
  <si>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</si>
  <si>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</si>
  <si>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</si>
  <si>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</si>
  <si>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</si>
  <si>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</si>
  <si>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</si>
  <si>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</si>
  <si>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</si>
  <si>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</si>
  <si>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</si>
  <si>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</si>
  <si>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</si>
  <si>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</si>
  <si>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</si>
  <si>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</si>
  <si>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</si>
  <si>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</si>
  <si>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</si>
  <si>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</si>
  <si>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</si>
  <si>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</si>
  <si>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</si>
  <si>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</si>
  <si>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</si>
  <si>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</si>
  <si>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</si>
  <si>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</si>
  <si>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</si>
  <si>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</si>
  <si>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</si>
  <si>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</si>
  <si>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</si>
  <si>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</si>
  <si>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</si>
  <si>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</si>
  <si>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</si>
  <si>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</si>
  <si>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</si>
  <si>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</si>
  <si>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</si>
  <si>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</si>
  <si>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</si>
  <si>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</si>
  <si>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</si>
  <si>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</si>
  <si>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</si>
  <si>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</si>
  <si>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</si>
  <si>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</si>
  <si>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</si>
  <si>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</si>
  <si>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</si>
  <si>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</si>
  <si>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</si>
  <si>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</si>
  <si>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</si>
  <si>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</si>
  <si>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</si>
  <si>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</si>
  <si>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</si>
  <si>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</si>
  <si>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</si>
  <si>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</si>
  <si>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</si>
  <si>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</si>
  <si>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</si>
  <si>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</si>
  <si>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</si>
  <si>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</si>
  <si>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</si>
  <si>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</si>
  <si>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</si>
  <si>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</si>
  <si>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</si>
  <si>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</si>
  <si>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</si>
  <si>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</si>
  <si>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</si>
  <si>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</si>
  <si>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</si>
  <si>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</si>
  <si>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</si>
  <si>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</si>
  <si>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</si>
  <si>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</si>
  <si>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</si>
  <si>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</si>
  <si>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</si>
  <si>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</si>
  <si>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</si>
  <si>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</si>
  <si>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</si>
  <si>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</si>
  <si>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</si>
  <si>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</si>
  <si>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</si>
  <si>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</si>
  <si>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</si>
  <si>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</si>
  <si>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</si>
  <si>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</si>
  <si>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</si>
  <si>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</si>
  <si>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</si>
  <si>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</si>
  <si>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</si>
  <si>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</si>
  <si>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</si>
  <si>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</si>
  <si>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</si>
  <si>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</si>
  <si>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</si>
  <si>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</si>
  <si>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</si>
  <si>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</si>
  <si>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</si>
  <si>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</si>
  <si>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</si>
  <si>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</si>
  <si>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</si>
  <si>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</si>
  <si>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</si>
  <si>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</si>
  <si>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</si>
  <si>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</si>
  <si>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</si>
  <si>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</si>
  <si>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</si>
  <si>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</si>
  <si>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</si>
  <si>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</si>
  <si>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</si>
  <si>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</si>
  <si>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</si>
  <si>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</si>
  <si>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</si>
  <si>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</si>
  <si>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</si>
  <si>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</si>
  <si>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</si>
  <si>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</si>
  <si>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</si>
  <si>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</si>
  <si>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</si>
  <si>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</si>
  <si>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</si>
  <si>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</si>
  <si>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</si>
  <si>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</si>
  <si>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</si>
  <si>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</si>
  <si>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</si>
  <si>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</si>
  <si>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</si>
  <si>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</si>
  <si>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</si>
  <si>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</si>
  <si>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</si>
  <si>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</si>
  <si>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</si>
  <si>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</si>
  <si>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</si>
  <si>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</si>
  <si>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</si>
  <si>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</si>
  <si>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</si>
  <si>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</si>
  <si>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</si>
  <si>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</si>
  <si>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</si>
  <si>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</si>
  <si>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</si>
  <si>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</si>
  <si>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</si>
  <si>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</si>
  <si>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</si>
  <si>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</si>
  <si>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</si>
  <si>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</si>
  <si>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</si>
  <si>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</si>
  <si>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</si>
  <si>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</si>
  <si>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</si>
  <si>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</si>
  <si>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</si>
  <si>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</si>
  <si>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</si>
  <si>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</si>
  <si>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</si>
  <si>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</si>
  <si>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</si>
  <si>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</si>
  <si>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</si>
  <si>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</si>
  <si>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</si>
  <si>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</si>
  <si>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</si>
  <si>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</si>
  <si>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</si>
  <si>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</si>
  <si>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</si>
  <si>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</si>
  <si>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</si>
  <si>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</si>
  <si>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</si>
  <si>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</si>
  <si>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</si>
  <si>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</si>
  <si>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</si>
  <si>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</si>
  <si>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</si>
  <si>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</si>
  <si>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</si>
  <si>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</si>
  <si>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</si>
  <si>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</si>
  <si>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</si>
  <si>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</si>
  <si>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</si>
  <si>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</si>
  <si>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</si>
  <si>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</si>
  <si>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</si>
  <si>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</si>
  <si>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</si>
  <si>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</si>
  <si>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</si>
  <si>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</si>
  <si>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</si>
  <si>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</si>
  <si>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</si>
  <si>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</si>
  <si>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</si>
  <si>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</si>
  <si>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</si>
  <si>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</si>
  <si>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</si>
  <si>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</si>
  <si>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</si>
  <si>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</si>
  <si>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</si>
  <si>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</si>
  <si>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</si>
  <si>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</si>
  <si>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</si>
  <si>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</si>
  <si>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</si>
  <si>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</si>
  <si>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</si>
  <si>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</si>
  <si>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</si>
  <si>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</si>
  <si>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</si>
  <si>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</si>
  <si>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</si>
  <si>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</si>
  <si>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</si>
  <si>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</si>
  <si>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</si>
  <si>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</si>
  <si>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</si>
  <si>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</si>
  <si>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</si>
  <si>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</si>
  <si>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</si>
  <si>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</si>
  <si>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</si>
  <si>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</si>
  <si>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</si>
  <si>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</si>
  <si>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</si>
  <si>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</si>
  <si>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</si>
  <si>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</si>
  <si>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</si>
  <si>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</si>
  <si>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</si>
  <si>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</si>
  <si>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</si>
  <si>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</si>
  <si>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</si>
  <si>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</si>
  <si>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</si>
  <si>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</si>
  <si>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</si>
  <si>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</si>
  <si>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</si>
  <si>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</si>
  <si>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</si>
  <si>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</si>
  <si>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</si>
  <si>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</si>
  <si>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</si>
  <si>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</si>
  <si>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</si>
  <si>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</si>
  <si>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</si>
  <si>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</si>
  <si>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</si>
  <si>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</si>
  <si>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</si>
  <si>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</si>
  <si>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</si>
  <si>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</si>
  <si>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</si>
  <si>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</si>
  <si>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</si>
  <si>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</si>
  <si>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</si>
  <si>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</si>
  <si>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</si>
  <si>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</si>
  <si>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</si>
  <si>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</si>
  <si>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</si>
  <si>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</si>
  <si>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</si>
  <si>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</si>
  <si>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</si>
  <si>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</si>
  <si>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</si>
  <si>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</si>
  <si>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</si>
  <si>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</si>
  <si>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</si>
  <si>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</si>
  <si>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</si>
  <si>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</si>
  <si>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</si>
  <si>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</si>
  <si>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</si>
  <si>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</si>
  <si>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</si>
  <si>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</si>
  <si>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</si>
  <si>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</si>
  <si>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</si>
  <si>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</si>
  <si>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</si>
  <si>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</si>
  <si>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</si>
  <si>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</si>
  <si>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</si>
  <si>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</si>
  <si>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</si>
  <si>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</si>
  <si>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</si>
  <si>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</si>
  <si>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</si>
  <si>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</si>
  <si>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</si>
  <si>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</si>
  <si>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</si>
  <si>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</si>
  <si>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</si>
  <si>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</si>
  <si>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</si>
  <si>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</si>
  <si>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</si>
  <si>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</si>
  <si>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</si>
  <si>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</si>
  <si>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</si>
  <si>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</si>
  <si>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</si>
  <si>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</si>
  <si>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</si>
  <si>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</si>
  <si>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</si>
  <si>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</si>
  <si>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</si>
  <si>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</si>
  <si>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</si>
  <si>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</si>
  <si>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</si>
  <si>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</si>
  <si>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</si>
  <si>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</si>
  <si>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</si>
  <si>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</si>
  <si>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</si>
  <si>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</si>
  <si>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</si>
  <si>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</si>
  <si>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</si>
  <si>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</si>
  <si>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</si>
  <si>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</si>
  <si>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</si>
  <si>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</si>
  <si>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</si>
  <si>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</si>
  <si>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</si>
  <si>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</si>
  <si>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</si>
  <si>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</si>
  <si>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</si>
  <si>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</si>
  <si>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</si>
  <si>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</si>
  <si>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</si>
  <si>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</si>
  <si>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</si>
  <si>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</si>
  <si>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</si>
  <si>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</si>
  <si>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</si>
  <si>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</si>
  <si>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</si>
  <si>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</si>
  <si>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</si>
  <si>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</si>
  <si>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</si>
  <si>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</si>
  <si>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</si>
  <si>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</si>
  <si>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</si>
  <si>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</si>
  <si>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</si>
  <si>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</si>
  <si>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</si>
  <si>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</si>
  <si>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</si>
  <si>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</si>
  <si>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</si>
  <si>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</si>
  <si>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</si>
  <si>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</si>
  <si>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</si>
  <si>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</si>
  <si>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</si>
  <si>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</si>
  <si>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</si>
  <si>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</si>
  <si>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</si>
  <si>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</si>
  <si>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</si>
  <si>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</si>
  <si>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</si>
  <si>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</si>
  <si>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</si>
  <si>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</si>
  <si>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</si>
  <si>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</si>
  <si>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</si>
  <si>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</si>
  <si>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</si>
  <si>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</si>
  <si>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</si>
  <si>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</si>
  <si>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</si>
  <si>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</si>
  <si>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</si>
  <si>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</si>
  <si>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</si>
  <si>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</si>
  <si>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</si>
  <si>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</si>
  <si>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</si>
  <si>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</si>
  <si>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</si>
  <si>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</si>
  <si>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</si>
  <si>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</si>
  <si>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</si>
  <si>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</si>
  <si>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</si>
  <si>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</si>
  <si>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</si>
  <si>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</si>
  <si>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</si>
  <si>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</si>
  <si>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</si>
  <si>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</si>
  <si>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</si>
  <si>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</si>
  <si>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</si>
  <si>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</si>
  <si>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</si>
  <si>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</si>
  <si>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</si>
  <si>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</si>
  <si>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</si>
  <si>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</si>
  <si>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</si>
  <si>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</si>
  <si>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</si>
  <si>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</si>
  <si>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</si>
  <si>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</si>
  <si>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</si>
  <si>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</si>
  <si>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</si>
  <si>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</si>
  <si>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</si>
  <si>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</si>
  <si>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</si>
  <si>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</si>
  <si>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</si>
  <si>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</si>
  <si>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</si>
  <si>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</si>
  <si>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</si>
  <si>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</si>
  <si>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</si>
  <si>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</si>
  <si>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</si>
  <si>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</si>
  <si>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</si>
  <si>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</si>
  <si>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</si>
  <si>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</si>
  <si>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</si>
  <si>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</si>
  <si>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</si>
  <si>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</si>
  <si>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</si>
  <si>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</si>
  <si>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</si>
  <si>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</si>
  <si>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</si>
  <si>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</si>
  <si>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</si>
  <si>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</si>
  <si>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</si>
  <si>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</si>
  <si>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</si>
  <si>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</si>
  <si>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</si>
  <si>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</si>
  <si>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</si>
  <si>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</si>
  <si>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</si>
  <si>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</si>
  <si>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</si>
  <si>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</si>
  <si>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</si>
  <si>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</si>
  <si>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</si>
  <si>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</si>
  <si>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</si>
  <si>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</si>
  <si>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</si>
  <si>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</si>
  <si>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</si>
  <si>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</si>
  <si>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</si>
  <si>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</si>
  <si>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</si>
  <si>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</si>
  <si>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</si>
  <si>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</si>
  <si>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</si>
  <si>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</si>
  <si>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</si>
  <si>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</si>
  <si>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</si>
  <si>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</si>
  <si>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</si>
  <si>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</si>
  <si>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</si>
  <si>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</si>
  <si>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</si>
  <si>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</si>
  <si>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</si>
  <si>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</si>
  <si>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</si>
  <si>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</si>
  <si>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</si>
  <si>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</si>
  <si>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</si>
  <si>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</si>
  <si>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</si>
  <si>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</si>
  <si>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</si>
  <si>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</si>
  <si>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</si>
  <si>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</si>
  <si>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</si>
  <si>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</si>
  <si>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</si>
  <si>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</si>
  <si>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</si>
  <si>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</si>
  <si>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</si>
  <si>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</si>
  <si>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</si>
  <si>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</si>
  <si>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</si>
  <si>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</si>
  <si>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</si>
  <si>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</si>
  <si>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</si>
  <si>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</si>
  <si>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</si>
  <si>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</si>
  <si>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</si>
  <si>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</si>
  <si>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</si>
  <si>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</si>
  <si>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</si>
  <si>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</si>
  <si>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</si>
  <si>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</si>
  <si>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</si>
  <si>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</si>
  <si>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</si>
  <si>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</si>
  <si>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</si>
  <si>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</si>
  <si>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</si>
  <si>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</si>
  <si>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</si>
  <si>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</si>
  <si>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</si>
  <si>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</si>
  <si>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</si>
  <si>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</si>
  <si>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</si>
  <si>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</si>
  <si>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</si>
  <si>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</si>
  <si>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</si>
  <si>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</si>
  <si>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</si>
  <si>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</si>
  <si>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</si>
  <si>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</si>
  <si>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</si>
  <si>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</si>
  <si>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</si>
  <si>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</si>
  <si>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</si>
  <si>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</si>
  <si>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</si>
  <si>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</si>
  <si>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</si>
  <si>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</si>
  <si>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</si>
  <si>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</si>
  <si>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</si>
  <si>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</si>
  <si>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</si>
  <si>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</si>
  <si>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</si>
  <si>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</si>
  <si>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</si>
  <si>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</si>
  <si>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</si>
  <si>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</si>
  <si>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</si>
  <si>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</si>
  <si>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</si>
  <si>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</si>
  <si>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</si>
  <si>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</si>
  <si>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</si>
  <si>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</si>
  <si>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</si>
  <si>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</si>
  <si>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</si>
  <si>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</si>
  <si>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</si>
  <si>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</si>
  <si>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</si>
  <si>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</si>
  <si>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</si>
  <si>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</si>
  <si>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</si>
  <si>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</si>
  <si>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</si>
  <si>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</si>
  <si>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</si>
  <si>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</si>
  <si>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</si>
  <si>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</si>
  <si>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</si>
  <si>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</si>
  <si>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</si>
  <si>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</si>
  <si>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</si>
  <si>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</si>
  <si>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</si>
  <si>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</si>
  <si>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</si>
  <si>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</si>
  <si>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</si>
  <si>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</si>
  <si>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</si>
  <si>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</si>
  <si>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</si>
  <si>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</si>
  <si>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</si>
  <si>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</si>
  <si>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</si>
  <si>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</si>
  <si>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</si>
  <si>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</si>
  <si>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</si>
  <si>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</si>
  <si>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</si>
  <si>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</si>
  <si>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</si>
  <si>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</si>
  <si>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</si>
  <si>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</si>
  <si>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</si>
  <si>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</si>
  <si>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</si>
  <si>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</si>
  <si>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</si>
  <si>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</si>
  <si>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</si>
  <si>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</si>
  <si>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</si>
  <si>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</si>
  <si>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</si>
  <si>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</si>
  <si>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</si>
  <si>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</si>
  <si>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</si>
  <si>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</si>
  <si>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</si>
  <si>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</si>
  <si>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</si>
  <si>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</si>
  <si>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</si>
  <si>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</si>
  <si>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</si>
  <si>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</si>
  <si>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</si>
  <si>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</si>
  <si>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</si>
  <si>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</si>
  <si>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</si>
  <si>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</si>
  <si>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</si>
  <si>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</si>
  <si>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</si>
  <si>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</si>
  <si>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</si>
  <si>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</si>
  <si>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</si>
  <si>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</si>
  <si>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</si>
  <si>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</si>
  <si>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</si>
  <si>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</si>
  <si>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</si>
  <si>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</si>
  <si>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</si>
  <si>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</si>
  <si>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</si>
  <si>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</si>
  <si>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</si>
  <si>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</si>
  <si>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</si>
  <si>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</si>
  <si>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</si>
  <si>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</si>
  <si>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</si>
  <si>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</si>
  <si>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</si>
  <si>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</si>
  <si>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</si>
  <si>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</si>
  <si>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</si>
  <si>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</si>
  <si>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</si>
  <si>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</si>
  <si>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</si>
  <si>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</si>
  <si>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</si>
  <si>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</si>
  <si>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</si>
  <si>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</si>
  <si>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</si>
  <si>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</si>
  <si>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</si>
  <si>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</si>
  <si>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</si>
  <si>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</si>
  <si>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</si>
  <si>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</si>
  <si>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</si>
  <si>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</si>
  <si>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</si>
  <si>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</si>
  <si>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</si>
  <si>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</si>
  <si>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</si>
  <si>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</si>
  <si>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</si>
  <si>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</si>
  <si>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</si>
  <si>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</si>
  <si>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</si>
  <si>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</si>
  <si>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</si>
  <si>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</si>
  <si>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</si>
  <si>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</si>
  <si>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</si>
  <si>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</si>
  <si>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</si>
  <si>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</si>
  <si>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</si>
  <si>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</si>
  <si>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</si>
  <si>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</si>
  <si>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</si>
  <si>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</si>
  <si>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</si>
  <si>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</si>
  <si>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</si>
  <si>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</si>
  <si>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</si>
  <si>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</si>
  <si>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</si>
  <si>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</si>
  <si>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</si>
  <si>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</si>
  <si>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</si>
  <si>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</si>
  <si>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</si>
  <si>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</si>
  <si>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</si>
  <si>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</si>
  <si>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</si>
  <si>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</si>
  <si>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</si>
  <si>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</si>
  <si>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</si>
  <si>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</si>
  <si>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</si>
  <si>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</si>
  <si>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</si>
  <si>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</si>
  <si>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</si>
  <si>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</si>
  <si>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</si>
  <si>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</si>
  <si>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</si>
  <si>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</si>
  <si>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</si>
  <si>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</si>
  <si>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</si>
  <si>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</si>
  <si>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</si>
  <si>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</si>
  <si>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</si>
  <si>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</si>
  <si>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</si>
  <si>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</si>
  <si>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</si>
  <si>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</si>
  <si>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</si>
  <si>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</si>
  <si>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</si>
  <si>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</si>
  <si>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</si>
  <si>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</si>
  <si>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</si>
  <si>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</si>
  <si>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</si>
  <si>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</si>
  <si>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</si>
  <si>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</si>
  <si>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</si>
  <si>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</si>
  <si>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</si>
  <si>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</si>
  <si>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</si>
  <si>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</si>
  <si>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</si>
  <si>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</si>
  <si>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</si>
  <si>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</si>
  <si>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</si>
  <si>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</si>
  <si>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</si>
  <si>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</si>
  <si>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</si>
  <si>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</si>
  <si>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</si>
  <si>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</si>
  <si>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</si>
  <si>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</si>
  <si>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</si>
  <si>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</si>
  <si>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</si>
  <si>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</si>
  <si>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</si>
  <si>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</si>
  <si>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</si>
  <si>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</si>
  <si>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</si>
  <si>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</si>
  <si>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</si>
  <si>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</si>
  <si>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</si>
  <si>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</si>
  <si>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</si>
  <si>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</si>
  <si>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</si>
  <si>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</si>
  <si>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</si>
  <si>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</si>
  <si>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</si>
  <si>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</si>
  <si>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</si>
  <si>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</si>
  <si>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</si>
  <si>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</si>
  <si>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</si>
  <si>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</si>
  <si>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</si>
  <si>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</si>
  <si>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</si>
  <si>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</si>
  <si>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</si>
  <si>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</si>
  <si>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</si>
  <si>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</si>
  <si>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</si>
  <si>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</si>
  <si>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</si>
  <si>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</si>
  <si>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</si>
  <si>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</si>
  <si>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</si>
  <si>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</si>
  <si>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</si>
  <si>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</si>
  <si>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</si>
  <si>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</si>
  <si>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</si>
  <si>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</si>
  <si>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</si>
  <si>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</si>
  <si>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</si>
  <si>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</si>
  <si>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</si>
  <si>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</si>
  <si>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</si>
  <si>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</si>
  <si>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</si>
  <si>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</si>
  <si>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</si>
  <si>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</si>
  <si>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</si>
  <si>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</si>
  <si>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</si>
  <si>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</si>
  <si>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</si>
  <si>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</si>
  <si>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</si>
  <si>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</si>
  <si>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</si>
  <si>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</si>
  <si>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</si>
  <si>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</si>
  <si>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</si>
  <si>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</si>
  <si>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</si>
  <si>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</si>
  <si>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</si>
  <si>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</si>
  <si>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</si>
  <si>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</si>
  <si>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</si>
  <si>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</si>
  <si>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</si>
  <si>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</si>
  <si>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</si>
  <si>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</si>
  <si>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</si>
  <si>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</si>
  <si>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</si>
  <si>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</si>
  <si>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</si>
  <si>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</si>
  <si>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</si>
  <si>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</si>
  <si>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</si>
  <si>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</si>
  <si>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</si>
  <si>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</si>
  <si>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</si>
  <si>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</si>
  <si>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</si>
  <si>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</si>
  <si>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</si>
  <si>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</si>
  <si>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</si>
  <si>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</si>
  <si>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</si>
  <si>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</si>
  <si>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</si>
  <si>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</si>
  <si>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</si>
  <si>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</si>
  <si>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</si>
  <si>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</si>
  <si>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</si>
  <si>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</si>
  <si>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</si>
  <si>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</si>
  <si>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</si>
  <si>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</si>
  <si>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</si>
  <si>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</si>
  <si>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</si>
  <si>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</si>
  <si>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</si>
  <si>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</si>
  <si>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</si>
  <si>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</si>
  <si>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</si>
  <si>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</si>
  <si>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</si>
  <si>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</si>
  <si>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</si>
  <si>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</si>
  <si>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</si>
  <si>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</si>
  <si>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</si>
  <si>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</si>
  <si>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</si>
  <si>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</si>
  <si>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</si>
  <si>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</si>
  <si>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</si>
  <si>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</si>
  <si>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</si>
  <si>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</si>
  <si>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</si>
  <si>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</si>
  <si>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</si>
  <si>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</si>
  <si>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</si>
  <si>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</si>
  <si>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</si>
  <si>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</si>
  <si>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</si>
  <si>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</si>
  <si>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</si>
  <si>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</si>
  <si>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</si>
  <si>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</si>
  <si>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</si>
  <si>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</si>
  <si>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</si>
  <si>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</si>
  <si>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</si>
  <si>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</si>
  <si>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</si>
  <si>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</si>
  <si>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</si>
  <si>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</si>
  <si>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</si>
  <si>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</si>
  <si>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</si>
  <si>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</si>
  <si>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</si>
  <si>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</si>
  <si>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</si>
  <si>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</si>
  <si>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</si>
  <si>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</si>
  <si>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</si>
  <si>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</si>
  <si>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</si>
  <si>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</si>
  <si>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</si>
  <si>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</si>
  <si>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</si>
  <si>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</si>
  <si>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</si>
  <si>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</si>
  <si>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</si>
  <si>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</si>
  <si>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</si>
  <si>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</si>
  <si>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</si>
  <si>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</si>
  <si>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</si>
  <si>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</si>
  <si>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</si>
  <si>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</si>
  <si>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</si>
  <si>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</si>
  <si>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</si>
  <si>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</si>
  <si>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</si>
  <si>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</si>
  <si>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</si>
  <si>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</si>
  <si>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</si>
  <si>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</si>
  <si>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</si>
  <si>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</si>
  <si>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</si>
  <si>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</si>
  <si>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</si>
  <si>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</si>
  <si>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</si>
  <si>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</si>
  <si>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</si>
  <si>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</si>
  <si>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</si>
  <si>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</si>
  <si>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</si>
  <si>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</si>
  <si>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</si>
  <si>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</si>
  <si>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</si>
  <si>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</si>
  <si>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</si>
  <si>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</si>
  <si>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</si>
  <si>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</si>
  <si>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</si>
  <si>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</si>
  <si>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</si>
  <si>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</si>
  <si>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</si>
  <si>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</si>
  <si>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</si>
  <si>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</si>
  <si>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</si>
  <si>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</si>
  <si>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</si>
  <si>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</si>
  <si>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</si>
  <si>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</si>
  <si>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</si>
  <si>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</si>
  <si>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</si>
  <si>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</si>
  <si>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</si>
  <si>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</si>
  <si>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</si>
  <si>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</si>
  <si>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</si>
  <si>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</si>
  <si>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</si>
  <si>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</si>
  <si>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</si>
  <si>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</si>
  <si>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</si>
  <si>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</si>
  <si>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</si>
  <si>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</si>
  <si>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</si>
  <si>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</si>
  <si>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</si>
  <si>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</si>
  <si>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</si>
  <si>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</si>
  <si>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</si>
  <si>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</si>
  <si>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</si>
  <si>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</si>
  <si>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</si>
  <si>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</si>
  <si>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</si>
  <si>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</si>
  <si>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</si>
  <si>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</si>
  <si>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</si>
  <si>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</si>
  <si>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</si>
  <si>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</si>
  <si>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</si>
  <si>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</si>
  <si>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</si>
  <si>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</si>
  <si>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</si>
  <si>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</si>
  <si>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</si>
  <si>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</si>
  <si>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</si>
  <si>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</si>
  <si>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</si>
  <si>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</si>
  <si>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</si>
  <si>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</si>
  <si>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</si>
  <si>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</si>
  <si>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</si>
  <si>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</si>
  <si>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</si>
  <si>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</si>
  <si>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</si>
  <si>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</si>
  <si>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</si>
  <si>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</si>
  <si>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</si>
  <si>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</si>
  <si>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</si>
  <si>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</si>
  <si>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</si>
  <si>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</si>
  <si>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</si>
  <si>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</si>
  <si>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</si>
  <si>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</si>
  <si>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</si>
  <si>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</si>
  <si>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</si>
  <si>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</si>
  <si>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</si>
  <si>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</si>
  <si>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</si>
  <si>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</si>
  <si>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</si>
  <si>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</si>
  <si>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</si>
  <si>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</si>
  <si>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</si>
  <si>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</si>
  <si>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</si>
  <si>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</si>
  <si>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</si>
  <si>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</si>
  <si>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</si>
  <si>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</si>
  <si>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</si>
  <si>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</si>
  <si>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</si>
  <si>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</si>
  <si>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</si>
  <si>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</si>
  <si>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</si>
  <si>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</si>
  <si>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</si>
  <si>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</si>
  <si>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</si>
  <si>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</si>
  <si>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</si>
  <si>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</si>
  <si>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</si>
  <si>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</si>
  <si>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</si>
  <si>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</si>
  <si>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</si>
  <si>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</si>
  <si>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</si>
  <si>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</si>
  <si>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</si>
  <si>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</si>
  <si>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</si>
  <si>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</si>
  <si>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</si>
  <si>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</si>
  <si>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</si>
  <si>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</si>
  <si>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</si>
  <si>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</si>
  <si>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</si>
  <si>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</si>
  <si>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</si>
  <si>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</si>
  <si>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</si>
  <si>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</si>
  <si>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</si>
  <si>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</si>
  <si>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</si>
  <si>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</si>
  <si>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</si>
  <si>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</si>
  <si>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</si>
  <si>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</si>
  <si>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</si>
  <si>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</si>
  <si>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</si>
  <si>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</si>
  <si>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</si>
  <si>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</si>
  <si>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</si>
  <si>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</si>
  <si>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</si>
  <si>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</si>
  <si>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</si>
  <si>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</si>
  <si>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</si>
  <si>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</si>
  <si>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</si>
  <si>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</si>
  <si>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</si>
  <si>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</si>
  <si>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</si>
  <si>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</si>
  <si>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</si>
  <si>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</si>
  <si>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</si>
  <si>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</si>
  <si>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</si>
  <si>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</si>
  <si>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</si>
  <si>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</si>
  <si>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</si>
  <si>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</si>
  <si>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</si>
  <si>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</si>
  <si>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</si>
  <si>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</si>
  <si>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</si>
  <si>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</si>
  <si>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</si>
  <si>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</si>
  <si>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</si>
  <si>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</si>
  <si>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</si>
  <si>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</si>
  <si>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</si>
  <si>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</si>
  <si>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</si>
  <si>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</si>
  <si>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</si>
  <si>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</si>
  <si>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</si>
  <si>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</si>
  <si>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</si>
  <si>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</si>
  <si>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</si>
  <si>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</si>
  <si>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</si>
  <si>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</si>
  <si>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</si>
  <si>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</si>
  <si>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</si>
  <si>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</si>
  <si>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</si>
  <si>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</si>
  <si>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</si>
  <si>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</si>
  <si>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</si>
  <si>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</si>
  <si>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</si>
  <si>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</si>
  <si>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</si>
  <si>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</si>
  <si>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</si>
  <si>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</si>
  <si>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</si>
  <si>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</si>
  <si>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</si>
  <si>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</si>
  <si>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</si>
  <si>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</si>
  <si>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</si>
  <si>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</si>
  <si>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</si>
  <si>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</si>
  <si>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</si>
  <si>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</si>
  <si>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</si>
  <si>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</si>
  <si>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</si>
  <si>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</si>
  <si>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</si>
  <si>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</si>
  <si>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</si>
  <si>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</si>
  <si>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</si>
  <si>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</si>
  <si>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</si>
  <si>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</si>
  <si>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</si>
  <si>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</si>
  <si>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</si>
  <si>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</si>
  <si>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</si>
  <si>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</si>
  <si>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</si>
  <si>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</si>
  <si>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</si>
  <si>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</si>
  <si>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</si>
  <si>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</si>
  <si>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</si>
  <si>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</si>
  <si>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</si>
  <si>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</si>
  <si>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</si>
  <si>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</si>
  <si>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</si>
  <si>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</si>
  <si>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</si>
  <si>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</si>
  <si>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</si>
  <si>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</si>
  <si>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</si>
  <si>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</si>
  <si>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</si>
  <si>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</si>
  <si>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</si>
  <si>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</si>
  <si>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</si>
  <si>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</si>
  <si>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</si>
  <si>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</si>
  <si>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</si>
  <si>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</si>
  <si>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</si>
  <si>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</si>
  <si>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</si>
  <si>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</si>
  <si>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</si>
  <si>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</si>
  <si>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</si>
  <si>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</si>
  <si>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</si>
  <si>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</si>
  <si>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</si>
  <si>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</si>
  <si>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</si>
  <si>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</si>
  <si>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</si>
  <si>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</si>
  <si>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</si>
  <si>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</si>
  <si>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</si>
  <si>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</si>
  <si>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</si>
  <si>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</si>
  <si>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</si>
  <si>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</si>
  <si>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</si>
  <si>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</si>
  <si>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</si>
  <si>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</si>
  <si>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</si>
  <si>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</si>
  <si>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</si>
  <si>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</si>
  <si>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</si>
  <si>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</si>
  <si>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</si>
  <si>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</si>
  <si>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</si>
  <si>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</si>
  <si>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</si>
  <si>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</si>
  <si>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</si>
  <si>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</si>
  <si>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</si>
  <si>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</si>
  <si>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</si>
  <si>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</si>
  <si>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</si>
  <si>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</si>
  <si>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</si>
  <si>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</si>
  <si>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</si>
  <si>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</si>
  <si>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</si>
  <si>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</si>
  <si>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</si>
  <si>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</si>
  <si>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</si>
  <si>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</si>
  <si>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</si>
  <si>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</si>
  <si>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</si>
  <si>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</si>
  <si>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</si>
  <si>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</si>
  <si>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</si>
  <si>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</si>
  <si>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</si>
  <si>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</si>
  <si>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</si>
  <si>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</si>
  <si>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</si>
  <si>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</si>
  <si>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</si>
  <si>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</si>
  <si>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</si>
  <si>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</si>
  <si>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</si>
  <si>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</si>
  <si>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</si>
  <si>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</si>
  <si>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</si>
  <si>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</si>
  <si>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</si>
  <si>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</si>
  <si>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</si>
  <si>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</si>
  <si>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</si>
  <si>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</si>
  <si>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</si>
  <si>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</si>
  <si>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</si>
  <si>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</si>
  <si>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</si>
  <si>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</si>
  <si>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</si>
  <si>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</si>
  <si>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</si>
  <si>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</si>
  <si>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</si>
  <si>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</si>
  <si>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</si>
  <si>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</si>
  <si>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</si>
  <si>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</si>
  <si>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</si>
  <si>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</si>
  <si>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</si>
  <si>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</si>
  <si>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</si>
  <si>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</si>
  <si>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</si>
  <si>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</si>
  <si>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</si>
  <si>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</si>
  <si>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</si>
  <si>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</si>
  <si>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</si>
  <si>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</si>
  <si>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</si>
  <si>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</si>
  <si>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</si>
  <si>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</si>
  <si>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</si>
  <si>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</si>
  <si>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</si>
  <si>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</si>
  <si>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</si>
  <si>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</si>
  <si>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</si>
  <si>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</si>
  <si>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</si>
  <si>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</si>
  <si>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</si>
  <si>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</si>
  <si>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</si>
  <si>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</si>
  <si>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</si>
  <si>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</si>
  <si>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</si>
  <si>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</si>
  <si>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</si>
  <si>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</si>
  <si>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</si>
  <si>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</si>
  <si>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</si>
  <si>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</si>
  <si>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</si>
  <si>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</si>
  <si>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</si>
  <si>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</si>
  <si>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</si>
  <si>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</si>
  <si>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</si>
  <si>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</si>
  <si>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</si>
  <si>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</si>
  <si>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</si>
  <si>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</si>
  <si>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</si>
  <si>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</si>
  <si>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</si>
  <si>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</si>
  <si>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</si>
  <si>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</si>
  <si>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</si>
  <si>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</si>
  <si>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</si>
  <si>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</si>
  <si>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</si>
  <si>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</si>
  <si>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</si>
  <si>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</si>
  <si>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</si>
  <si>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</si>
  <si>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</si>
  <si>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</si>
  <si>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</si>
  <si>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</si>
  <si>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</si>
  <si>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</si>
  <si>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</si>
  <si>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</si>
  <si>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</si>
  <si>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</si>
  <si>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</si>
  <si>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</si>
  <si>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</si>
  <si>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</si>
  <si>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</si>
  <si>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</si>
  <si>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</si>
  <si>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</si>
  <si>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</si>
  <si>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</si>
  <si>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</si>
  <si>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</si>
  <si>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</si>
  <si>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</si>
  <si>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</si>
  <si>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</si>
  <si>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</si>
  <si>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</si>
  <si>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</si>
  <si>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</si>
  <si>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</si>
  <si>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</si>
  <si>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</si>
  <si>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</si>
  <si>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</si>
  <si>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</si>
  <si>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</si>
  <si>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</si>
  <si>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</si>
  <si>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</si>
  <si>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</si>
  <si>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</si>
  <si>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</si>
  <si>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</si>
  <si>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</si>
  <si>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</si>
  <si>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</si>
  <si>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</si>
  <si>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</si>
  <si>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</si>
  <si>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</si>
  <si>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</si>
  <si>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</si>
  <si>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</si>
  <si>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</si>
  <si>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</si>
  <si>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</si>
  <si>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</si>
  <si>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</si>
  <si>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</si>
  <si>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</si>
  <si>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</si>
  <si>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</si>
  <si>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</si>
  <si>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</si>
  <si>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</si>
  <si>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</si>
  <si>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</si>
  <si>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</si>
  <si>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</si>
  <si>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</si>
  <si>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</si>
  <si>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</si>
  <si>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</si>
  <si>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</si>
  <si>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</si>
  <si>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</si>
  <si>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</si>
  <si>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</si>
  <si>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</si>
  <si>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</si>
  <si>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</si>
  <si>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</si>
  <si>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</si>
  <si>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</si>
  <si>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</si>
  <si>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</si>
  <si>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</si>
  <si>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</si>
  <si>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</si>
  <si>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</si>
  <si>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</si>
  <si>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</si>
  <si>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</si>
  <si>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</si>
  <si>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</si>
  <si>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</si>
  <si>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</si>
  <si>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</si>
  <si>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</si>
  <si>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</si>
  <si>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</si>
  <si>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</si>
  <si>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</si>
  <si>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</si>
  <si>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</si>
  <si>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</si>
  <si>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</si>
  <si>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</si>
  <si>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</si>
  <si>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</si>
  <si>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</si>
  <si>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</si>
  <si>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</si>
  <si>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</si>
  <si>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</si>
  <si>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</si>
  <si>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</si>
  <si>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</si>
  <si>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</si>
  <si>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</si>
  <si>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</si>
  <si>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</si>
  <si>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</si>
  <si>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</si>
  <si>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</si>
  <si>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</si>
  <si>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</si>
  <si>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</si>
  <si>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</si>
  <si>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</si>
  <si>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</si>
  <si>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</si>
  <si>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</si>
  <si>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</si>
  <si>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</si>
  <si>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</si>
  <si>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</si>
  <si>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</si>
  <si>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</si>
  <si>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</si>
  <si>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</si>
  <si>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</si>
  <si>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</si>
  <si>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</si>
  <si>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</si>
  <si>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</si>
  <si>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</si>
  <si>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</si>
  <si>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</si>
  <si>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</si>
  <si>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</si>
  <si>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</si>
  <si>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</si>
  <si>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</si>
  <si>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</si>
  <si>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</si>
  <si>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</si>
  <si>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</si>
  <si>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</si>
  <si>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</si>
  <si>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</si>
  <si>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</si>
  <si>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</si>
  <si>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</si>
  <si>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</si>
  <si>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</si>
  <si>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</si>
  <si>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</si>
  <si>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</si>
  <si>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</si>
  <si>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</si>
  <si>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</si>
  <si>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</si>
  <si>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</si>
  <si>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</si>
  <si>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</si>
  <si>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</si>
  <si>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</si>
  <si>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</si>
  <si>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</si>
  <si>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</si>
  <si>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</si>
  <si>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</si>
  <si>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</si>
  <si>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</si>
  <si>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</si>
  <si>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</si>
  <si>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</si>
  <si>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</si>
  <si>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</si>
  <si>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</si>
  <si>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</si>
  <si>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</si>
  <si>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</si>
  <si>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</si>
  <si>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</si>
  <si>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</si>
  <si>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</si>
  <si>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</si>
  <si>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</si>
  <si>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</si>
  <si>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</si>
  <si>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</si>
  <si>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</si>
  <si>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</si>
  <si>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</si>
  <si>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</si>
  <si>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</si>
  <si>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</si>
  <si>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</si>
  <si>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</si>
  <si>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</si>
  <si>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</si>
  <si>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</si>
  <si>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</si>
  <si>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</si>
  <si>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</si>
  <si>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</si>
  <si>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</si>
  <si>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</si>
  <si>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</si>
  <si>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</si>
  <si>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</si>
  <si>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</si>
  <si>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</si>
  <si>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</si>
  <si>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</si>
  <si>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</si>
  <si>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</si>
  <si>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</si>
  <si>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</si>
  <si>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</si>
  <si>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</si>
  <si>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</si>
  <si>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</si>
  <si>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</si>
  <si>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</si>
  <si>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</si>
  <si>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</si>
  <si>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</si>
  <si>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</si>
  <si>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</si>
  <si>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</si>
  <si>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</si>
  <si>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</si>
  <si>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</si>
  <si>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</si>
  <si>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</si>
  <si>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</si>
  <si>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</si>
  <si>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</si>
  <si>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</si>
  <si>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</si>
  <si>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</si>
  <si>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</si>
  <si>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</si>
  <si>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</si>
  <si>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</si>
  <si>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</si>
  <si>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</si>
  <si>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</si>
  <si>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</si>
  <si>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</si>
  <si>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</si>
  <si>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</si>
  <si>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</si>
  <si>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</si>
  <si>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</si>
  <si>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</si>
  <si>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</si>
  <si>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</si>
  <si>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</si>
  <si>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</si>
  <si>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</si>
  <si>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</si>
  <si>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</si>
  <si>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</si>
  <si>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</si>
  <si>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</si>
  <si>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</si>
  <si>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</si>
  <si>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</si>
  <si>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</si>
  <si>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</si>
  <si>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</si>
  <si>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</si>
  <si>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</si>
  <si>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</si>
  <si>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</si>
  <si>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</si>
  <si>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</si>
  <si>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</si>
  <si>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</si>
  <si>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</si>
  <si>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</si>
  <si>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</si>
  <si>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</si>
  <si>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</si>
  <si>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</si>
  <si>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</si>
  <si>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</si>
  <si>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</si>
  <si>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</si>
  <si>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</si>
  <si>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</si>
  <si>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</si>
  <si>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</si>
  <si>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</si>
  <si>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</si>
  <si>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</si>
  <si>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</si>
  <si>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</si>
  <si>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</si>
  <si>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</si>
  <si>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</si>
  <si>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</si>
  <si>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</si>
  <si>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</si>
  <si>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</si>
  <si>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</si>
  <si>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</si>
  <si>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</si>
  <si>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</si>
  <si>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</si>
  <si>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</si>
  <si>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</si>
  <si>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</si>
  <si>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</si>
  <si>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</si>
  <si>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</si>
  <si>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</si>
  <si>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</si>
  <si>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</si>
  <si>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</si>
  <si>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</si>
  <si>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</si>
  <si>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</si>
  <si>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</si>
  <si>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</si>
  <si>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</si>
  <si>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</si>
  <si>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</si>
  <si>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</si>
  <si>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</si>
  <si>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</si>
  <si>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</si>
  <si>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</si>
  <si>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</si>
  <si>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</si>
  <si>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</si>
  <si>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</si>
  <si>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</si>
  <si>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</si>
  <si>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</si>
  <si>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</si>
  <si>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</si>
  <si>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</si>
  <si>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</si>
  <si>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</si>
  <si>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</si>
  <si>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</si>
  <si>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</si>
  <si>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</si>
  <si>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</si>
  <si>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</si>
  <si>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</si>
  <si>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</si>
  <si>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</si>
  <si>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</si>
  <si>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</si>
  <si>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</si>
  <si>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</si>
  <si>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</si>
  <si>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</si>
  <si>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</si>
  <si>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</si>
  <si>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</si>
  <si>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</si>
  <si>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</si>
  <si>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</si>
  <si>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</si>
  <si>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</si>
  <si>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</si>
  <si>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</si>
  <si>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</si>
  <si>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</si>
  <si>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</si>
  <si>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</si>
  <si>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</si>
  <si>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</si>
  <si>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</si>
  <si>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</si>
  <si>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</si>
  <si>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</si>
  <si>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</si>
  <si>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</si>
  <si>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</si>
  <si>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</si>
  <si>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</si>
  <si>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</si>
  <si>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</si>
  <si>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</si>
  <si>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</si>
  <si>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</si>
  <si>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</si>
  <si>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</si>
  <si>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</si>
  <si>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</si>
  <si>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</si>
  <si>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</si>
  <si>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</si>
  <si>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</si>
  <si>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</si>
  <si>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</si>
  <si>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</si>
  <si>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</si>
  <si>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</si>
  <si>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</si>
  <si>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</si>
  <si>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</si>
  <si>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</si>
  <si>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</si>
  <si>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</si>
  <si>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</si>
  <si>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</si>
  <si>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</si>
  <si>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</si>
  <si>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</si>
  <si>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</si>
  <si>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</si>
  <si>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</si>
  <si>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</si>
  <si>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</si>
  <si>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</si>
  <si>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</si>
  <si>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</si>
  <si>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</si>
  <si>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</si>
  <si>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</si>
  <si>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</si>
  <si>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</si>
  <si>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</si>
  <si>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</si>
  <si>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</si>
  <si>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</si>
  <si>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</si>
  <si>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</si>
  <si>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</si>
  <si>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</si>
  <si>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</si>
  <si>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</si>
  <si>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</si>
  <si>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</si>
  <si>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</si>
  <si>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</si>
  <si>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</si>
  <si>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</si>
  <si>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</si>
  <si>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</si>
  <si>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</si>
  <si>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</si>
  <si>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</si>
  <si>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</si>
  <si>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</si>
  <si>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</si>
  <si>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</si>
  <si>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</si>
  <si>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</si>
  <si>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</si>
  <si>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</si>
  <si>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</si>
  <si>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</si>
  <si>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</si>
  <si>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</si>
  <si>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</si>
  <si>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</si>
  <si>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</si>
  <si>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</si>
  <si>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</si>
  <si>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</si>
  <si>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</si>
  <si>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</si>
  <si>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</si>
  <si>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</si>
  <si>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</si>
  <si>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</si>
  <si>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</si>
  <si>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</si>
  <si>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</si>
  <si>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</si>
  <si>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</si>
  <si>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</si>
  <si>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</si>
  <si>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</si>
  <si>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</si>
  <si>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</si>
  <si>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</si>
  <si>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</si>
  <si>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</si>
  <si>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</si>
  <si>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</si>
  <si>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</si>
  <si>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</si>
  <si>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</si>
  <si>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</si>
  <si>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</si>
  <si>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</si>
  <si>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</si>
  <si>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</si>
  <si>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</si>
  <si>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</si>
  <si>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</si>
  <si>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</si>
  <si>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</si>
  <si>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</si>
  <si>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</si>
  <si>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</si>
  <si>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</si>
  <si>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</si>
  <si>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</si>
  <si>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</si>
  <si>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</si>
  <si>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</si>
  <si>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</si>
  <si>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</si>
  <si>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</si>
  <si>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</si>
  <si>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</si>
  <si>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</si>
  <si>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</si>
  <si>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</si>
  <si>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</si>
  <si>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</si>
  <si>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</si>
  <si>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</si>
  <si>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</si>
  <si>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</si>
  <si>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</si>
  <si>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</si>
  <si>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</si>
  <si>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</si>
  <si>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</si>
  <si>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</si>
  <si>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</si>
  <si>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</si>
  <si>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</si>
  <si>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</si>
  <si>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</si>
  <si>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</si>
  <si>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</si>
  <si>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</si>
  <si>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</si>
  <si>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</si>
  <si>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</si>
  <si>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</si>
  <si>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</si>
  <si>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</si>
  <si>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</si>
  <si>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</si>
  <si>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</si>
  <si>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</si>
  <si>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</si>
  <si>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</si>
  <si>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</si>
  <si>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</si>
  <si>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</si>
  <si>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</si>
  <si>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</si>
  <si>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</si>
  <si>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</si>
  <si>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</si>
  <si>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</si>
  <si>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</si>
  <si>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</si>
  <si>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</si>
  <si>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</si>
  <si>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</si>
  <si>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</si>
  <si>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</si>
  <si>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</si>
  <si>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</si>
  <si>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</si>
  <si>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</si>
  <si>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</si>
  <si>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</si>
  <si>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</si>
  <si>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</si>
  <si>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</si>
  <si>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</si>
  <si>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</si>
  <si>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</si>
  <si>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</si>
  <si>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</si>
  <si>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</si>
  <si>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</si>
  <si>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</si>
  <si>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</si>
  <si>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</si>
  <si>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</si>
  <si>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</si>
  <si>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</si>
  <si>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</si>
  <si>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</si>
  <si>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</si>
  <si>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</si>
  <si>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</si>
  <si>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</si>
  <si>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</si>
  <si>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</si>
  <si>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</si>
  <si>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</si>
  <si>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</si>
  <si>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</si>
  <si>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</si>
  <si>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</si>
  <si>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</si>
  <si>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</si>
  <si>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</si>
  <si>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</si>
  <si>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</si>
  <si>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</si>
  <si>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</si>
  <si>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</si>
  <si>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</si>
  <si>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</si>
  <si>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</si>
  <si>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</si>
  <si>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</si>
  <si>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</si>
  <si>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</si>
  <si>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</si>
  <si>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</si>
  <si>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</si>
  <si>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</si>
  <si>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</si>
  <si>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</si>
  <si>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</si>
  <si>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</si>
  <si>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</si>
  <si>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</si>
  <si>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</si>
  <si>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</si>
  <si>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</si>
  <si>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</si>
  <si>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</si>
  <si>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</si>
  <si>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</si>
  <si>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</si>
  <si>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</si>
  <si>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</si>
  <si>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</si>
  <si>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</si>
  <si>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</si>
  <si>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</si>
  <si>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</si>
  <si>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</si>
  <si>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</si>
  <si>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</si>
  <si>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</si>
  <si>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</si>
  <si>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</si>
  <si>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</si>
  <si>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</si>
  <si>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</si>
  <si>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</si>
  <si>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</si>
  <si>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</si>
  <si>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</si>
  <si>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</si>
  <si>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</si>
  <si>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</si>
  <si>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</si>
  <si>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</si>
  <si>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</si>
  <si>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</si>
  <si>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</si>
  <si>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</si>
  <si>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</si>
  <si>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</si>
  <si>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</si>
  <si>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</si>
  <si>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</si>
  <si>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</si>
  <si>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</si>
  <si>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</si>
  <si>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</si>
  <si>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</si>
  <si>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</si>
  <si>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</si>
  <si>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</si>
  <si>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</si>
  <si>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</si>
  <si>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</si>
  <si>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</si>
  <si>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</si>
  <si>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</si>
  <si>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</si>
  <si>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</si>
  <si>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</si>
  <si>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</si>
  <si>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</si>
  <si>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</si>
  <si>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</si>
  <si>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</si>
  <si>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</si>
  <si>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</si>
  <si>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</si>
  <si>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</si>
  <si>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</si>
  <si>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</si>
  <si>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</si>
  <si>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</si>
  <si>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</si>
  <si>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</si>
  <si>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</si>
  <si>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</si>
  <si>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</si>
  <si>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</si>
  <si>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</si>
  <si>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</si>
  <si>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</si>
  <si>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</si>
  <si>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</si>
  <si>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</si>
  <si>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</si>
  <si>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</si>
  <si>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</si>
  <si>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</si>
  <si>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</si>
  <si>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</si>
  <si>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</si>
  <si>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</si>
  <si>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</si>
  <si>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</si>
  <si>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</si>
  <si>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</si>
  <si>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</si>
  <si>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</si>
  <si>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</si>
  <si>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</si>
  <si>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</si>
  <si>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</si>
  <si>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</si>
  <si>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</si>
  <si>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</si>
  <si>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</si>
  <si>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</si>
  <si>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</si>
  <si>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</si>
  <si>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</si>
  <si>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</si>
  <si>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</si>
  <si>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</si>
  <si>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</si>
  <si>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</si>
  <si>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</si>
  <si>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</si>
  <si>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</si>
  <si>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</si>
  <si>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</si>
  <si>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</si>
  <si>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</si>
  <si>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</si>
  <si>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</si>
  <si>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</si>
  <si>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</si>
  <si>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</si>
  <si>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</si>
  <si>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</si>
  <si>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</si>
  <si>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</si>
  <si>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</si>
  <si>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</si>
  <si>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</si>
  <si>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</si>
  <si>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</si>
  <si>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</si>
  <si>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</si>
  <si>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</si>
  <si>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</si>
  <si>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</si>
  <si>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</si>
  <si>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</si>
  <si>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</si>
  <si>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</si>
  <si>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</si>
  <si>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</si>
  <si>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</si>
  <si>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</si>
  <si>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</si>
  <si>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</si>
  <si>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</si>
  <si>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</si>
  <si>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</si>
  <si>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</si>
  <si>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</si>
  <si>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</si>
  <si>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</si>
  <si>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</si>
  <si>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</si>
  <si>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</si>
  <si>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</si>
  <si>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</si>
  <si>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</si>
  <si>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</si>
  <si>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</si>
  <si>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</si>
  <si>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</si>
  <si>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</si>
  <si>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</si>
  <si>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</si>
  <si>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</si>
  <si>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</si>
  <si>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</si>
  <si>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</si>
  <si>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</si>
  <si>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</si>
  <si>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</si>
  <si>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</si>
  <si>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</si>
  <si>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</si>
  <si>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</si>
  <si>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</si>
  <si>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</si>
  <si>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</si>
  <si>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</si>
  <si>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</si>
  <si>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</si>
  <si>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</si>
  <si>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</si>
  <si>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</si>
  <si>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</si>
  <si>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</si>
  <si>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</si>
  <si>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</si>
  <si>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</si>
  <si>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</si>
  <si>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</si>
  <si>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</si>
  <si>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</si>
  <si>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</si>
  <si>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</si>
  <si>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</si>
  <si>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</si>
  <si>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</si>
  <si>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</si>
  <si>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</si>
  <si>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</si>
  <si>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</si>
  <si>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</si>
  <si>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</si>
  <si>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</si>
  <si>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</si>
  <si>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</si>
  <si>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</si>
  <si>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</si>
  <si>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</si>
  <si>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</si>
  <si>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</si>
  <si>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</si>
  <si>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</si>
  <si>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</si>
  <si>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</si>
  <si>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</si>
  <si>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</si>
  <si>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</si>
  <si>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</si>
  <si>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</si>
  <si>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</si>
  <si>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</si>
  <si>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</si>
  <si>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</si>
  <si>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</si>
  <si>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</si>
  <si>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</si>
  <si>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</si>
  <si>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</si>
  <si>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</si>
  <si>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</si>
  <si>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</si>
  <si>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</si>
  <si>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</si>
  <si>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</si>
  <si>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</si>
  <si>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</si>
  <si>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</si>
  <si>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</si>
  <si>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</si>
  <si>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</si>
  <si>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</si>
  <si>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</si>
  <si>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</si>
  <si>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</si>
  <si>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</si>
  <si>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</si>
  <si>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</si>
  <si>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</si>
  <si>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</si>
  <si>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</si>
  <si>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</si>
  <si>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</si>
  <si>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</si>
  <si>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</si>
  <si>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</si>
  <si>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</si>
  <si>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</si>
  <si>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</si>
  <si>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</si>
  <si>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</si>
  <si>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</si>
  <si>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</si>
  <si>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</si>
  <si>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</si>
  <si>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</si>
  <si>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</si>
  <si>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</si>
  <si>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</si>
  <si>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</si>
  <si>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</si>
  <si>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</si>
  <si>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</si>
  <si>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</si>
  <si>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</si>
  <si>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</si>
  <si>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</si>
  <si>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</si>
  <si>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</si>
  <si>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</si>
  <si>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</si>
  <si>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</si>
  <si>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</si>
  <si>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</si>
  <si>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</si>
  <si>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</si>
  <si>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</si>
  <si>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</si>
  <si>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</si>
  <si>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</si>
  <si>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</si>
  <si>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</si>
  <si>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</si>
  <si>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</si>
  <si>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</si>
  <si>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</si>
  <si>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</si>
  <si>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</si>
  <si>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</si>
  <si>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</si>
  <si>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</si>
  <si>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</si>
  <si>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</si>
  <si>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</si>
  <si>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</si>
  <si>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</si>
  <si>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</si>
  <si>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</si>
  <si>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</si>
  <si>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</si>
  <si>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</si>
  <si>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</si>
  <si>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</si>
  <si>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</si>
  <si>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</si>
  <si>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</si>
  <si>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</si>
  <si>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</si>
  <si>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</si>
  <si>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</si>
  <si>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</si>
  <si>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</si>
  <si>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</si>
  <si>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</si>
  <si>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</si>
  <si>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</si>
  <si>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</si>
  <si>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</si>
  <si>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</si>
  <si>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</si>
  <si>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</si>
  <si>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</si>
  <si>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</si>
  <si>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</si>
  <si>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</si>
  <si>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</si>
  <si>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</si>
  <si>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</si>
  <si>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</si>
  <si>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</si>
  <si>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</si>
  <si>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</si>
  <si>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</si>
  <si>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</si>
  <si>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</si>
  <si>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</si>
  <si>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</si>
  <si>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</si>
  <si>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</si>
  <si>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</si>
  <si>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</si>
  <si>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</si>
  <si>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</si>
  <si>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</si>
  <si>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</si>
  <si>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</si>
  <si>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</si>
  <si>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</si>
  <si>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</si>
  <si>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</si>
  <si>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</si>
  <si>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</si>
  <si>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</si>
  <si>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</si>
  <si>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</si>
  <si>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</si>
  <si>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</si>
  <si>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</si>
  <si>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</si>
  <si>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</si>
  <si>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</si>
  <si>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</si>
  <si>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</si>
  <si>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</si>
  <si>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</si>
  <si>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</si>
  <si>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</si>
  <si>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</si>
  <si>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</si>
  <si>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</si>
  <si>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</si>
  <si>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</si>
  <si>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</si>
  <si>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</si>
  <si>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</si>
  <si>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</si>
  <si>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</si>
  <si>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</si>
  <si>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</si>
  <si>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</si>
  <si>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</si>
  <si>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</si>
  <si>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</si>
  <si>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</si>
  <si>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</si>
  <si>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</si>
  <si>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</si>
  <si>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</si>
  <si>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</si>
  <si>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</si>
  <si>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</si>
  <si>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</si>
  <si>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</si>
  <si>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</si>
  <si>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</si>
  <si>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</si>
  <si>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</si>
  <si>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</si>
  <si>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</si>
  <si>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</si>
  <si>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</si>
  <si>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</si>
  <si>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</si>
  <si>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</si>
  <si>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</si>
  <si>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</si>
  <si>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</si>
  <si>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</si>
  <si>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</si>
  <si>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</si>
  <si>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</si>
  <si>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</si>
  <si>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</si>
  <si>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</si>
  <si>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</si>
  <si>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</si>
  <si>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</si>
  <si>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</si>
  <si>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</si>
  <si>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</si>
  <si>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</si>
  <si>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</si>
  <si>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</si>
  <si>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</si>
  <si>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</si>
  <si>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</si>
  <si>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</si>
  <si>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</si>
  <si>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</si>
  <si>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</si>
  <si>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</si>
  <si>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</si>
  <si>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</si>
  <si>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</si>
  <si>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</si>
  <si>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</si>
  <si>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</si>
  <si>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</si>
  <si>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</si>
  <si>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</si>
  <si>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</si>
  <si>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</si>
  <si>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</si>
  <si>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</si>
  <si>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</si>
  <si>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</si>
  <si>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</si>
  <si>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</si>
  <si>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</si>
  <si>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</si>
  <si>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</si>
  <si>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</si>
  <si>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</si>
  <si>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</si>
  <si>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</si>
  <si>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</si>
  <si>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</si>
  <si>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</si>
  <si>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</si>
  <si>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</si>
  <si>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</si>
  <si>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</si>
  <si>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</si>
  <si>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</si>
  <si>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</si>
  <si>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</si>
  <si>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</si>
  <si>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</si>
  <si>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</si>
  <si>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</si>
  <si>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</si>
  <si>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</si>
  <si>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</si>
  <si>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</si>
  <si>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</si>
  <si>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</si>
  <si>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</si>
  <si>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</si>
  <si>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</si>
  <si>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</si>
  <si>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</si>
  <si>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</si>
  <si>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</si>
  <si>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</si>
  <si>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</si>
  <si>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</si>
  <si>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</si>
  <si>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</si>
  <si>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</si>
  <si>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</si>
  <si>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</si>
  <si>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</si>
  <si>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</si>
  <si>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</si>
  <si>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</si>
  <si>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</si>
  <si>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</si>
  <si>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</si>
  <si>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</si>
  <si>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</si>
  <si>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</si>
  <si>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</si>
  <si>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</si>
  <si>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</si>
  <si>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</si>
  <si>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</si>
  <si>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</si>
  <si>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</si>
  <si>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</si>
  <si>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</si>
  <si>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</si>
  <si>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</si>
  <si>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</si>
  <si>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</si>
  <si>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</si>
  <si>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</si>
  <si>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</si>
  <si>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</si>
  <si>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</si>
  <si>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</si>
  <si>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</si>
  <si>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</si>
  <si>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</si>
  <si>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</si>
  <si>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</si>
  <si>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</si>
  <si>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</si>
  <si>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</si>
  <si>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</si>
  <si>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</si>
  <si>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</si>
  <si>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</si>
  <si>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</si>
  <si>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</si>
  <si>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</si>
  <si>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</si>
  <si>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</si>
  <si>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</si>
  <si>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</si>
  <si>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</si>
  <si>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</si>
  <si>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</si>
  <si>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</si>
  <si>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</si>
  <si>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</si>
  <si>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</si>
  <si>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</si>
  <si>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</si>
  <si>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</si>
  <si>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</si>
  <si>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</si>
  <si>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</si>
  <si>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</si>
  <si>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</si>
  <si>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</si>
  <si>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</si>
  <si>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</si>
  <si>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</si>
  <si>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</si>
  <si>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</si>
  <si>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</si>
  <si>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</si>
  <si>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</si>
  <si>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</si>
  <si>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</si>
  <si>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</si>
  <si>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</si>
  <si>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</si>
  <si>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</si>
  <si>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</si>
  <si>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</si>
  <si>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</si>
  <si>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</si>
  <si>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</si>
  <si>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</si>
  <si>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</si>
  <si>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</si>
  <si>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</si>
  <si>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</si>
  <si>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</si>
  <si>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</si>
  <si>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</si>
  <si>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</si>
  <si>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</si>
  <si>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</si>
  <si>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</si>
  <si>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</si>
  <si>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</si>
  <si>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</si>
  <si>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</si>
  <si>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</si>
  <si>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</si>
  <si>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</si>
  <si>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</si>
  <si>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</si>
  <si>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</si>
  <si>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</si>
  <si>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</si>
  <si>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</si>
  <si>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</si>
  <si>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</si>
  <si>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</si>
  <si>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</si>
  <si>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</si>
  <si>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</si>
  <si>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</si>
  <si>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</si>
  <si>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</si>
  <si>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</si>
  <si>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</si>
  <si>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</si>
  <si>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</si>
  <si>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</si>
  <si>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</si>
  <si>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</si>
  <si>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</si>
  <si>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</si>
  <si>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</si>
  <si>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</si>
  <si>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</si>
  <si>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</si>
  <si>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</si>
  <si>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</si>
  <si>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</si>
  <si>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</si>
  <si>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</si>
  <si>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</si>
  <si>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</si>
  <si>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</si>
  <si>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</si>
  <si>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</si>
  <si>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</si>
  <si>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</si>
  <si>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</si>
  <si>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</si>
  <si>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</si>
  <si>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</si>
  <si>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</si>
  <si>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</si>
  <si>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</si>
  <si>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</si>
  <si>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</si>
  <si>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</si>
  <si>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</si>
  <si>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</si>
  <si>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</si>
  <si>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</si>
  <si>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</si>
  <si>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</si>
  <si>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</si>
  <si>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</si>
  <si>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</si>
  <si>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</si>
  <si>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</si>
  <si>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</si>
  <si>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</si>
  <si>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</si>
  <si>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</si>
  <si>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</si>
  <si>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</si>
  <si>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</si>
  <si>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</si>
  <si>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</si>
  <si>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</si>
  <si>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</si>
  <si>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</si>
  <si>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</si>
  <si>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</si>
  <si>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</si>
  <si>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</si>
  <si>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</si>
  <si>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</si>
  <si>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</si>
  <si>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</si>
  <si>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</si>
  <si>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</si>
  <si>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</si>
  <si>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</si>
  <si>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</si>
  <si>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</si>
  <si>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</si>
  <si>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</si>
  <si>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</si>
  <si>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</si>
  <si>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</si>
  <si>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</si>
  <si>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</si>
  <si>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</si>
  <si>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</si>
  <si>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</si>
  <si>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</si>
  <si>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</si>
  <si>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</si>
  <si>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</si>
  <si>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</si>
  <si>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</si>
  <si>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</si>
  <si>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</si>
  <si>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</si>
  <si>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</si>
  <si>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</si>
  <si>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</si>
  <si>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</si>
  <si>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</si>
  <si>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</si>
  <si>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</si>
  <si>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</si>
  <si>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</si>
  <si>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</si>
  <si>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</si>
  <si>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</si>
  <si>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</si>
  <si>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</si>
  <si>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</si>
  <si>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</si>
  <si>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</si>
  <si>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</si>
  <si>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</si>
  <si>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</si>
  <si>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</si>
  <si>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</si>
  <si>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</si>
  <si>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</si>
  <si>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</si>
  <si>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</si>
  <si>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</si>
  <si>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</si>
  <si>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</si>
  <si>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</si>
  <si>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</si>
  <si>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</si>
  <si>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</si>
  <si>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</si>
  <si>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</si>
  <si>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</si>
  <si>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</si>
  <si>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</si>
  <si>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</si>
  <si>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</si>
  <si>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</si>
  <si>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</si>
  <si>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</si>
  <si>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</si>
  <si>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</si>
  <si>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</si>
  <si>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</si>
  <si>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</si>
  <si>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</si>
  <si>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</si>
  <si>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</si>
  <si>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</si>
  <si>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</si>
  <si>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</si>
  <si>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</si>
  <si>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</si>
  <si>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</si>
  <si>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</si>
  <si>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</si>
  <si>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</si>
  <si>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</si>
  <si>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</si>
  <si>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</si>
  <si>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</si>
  <si>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</si>
  <si>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</si>
  <si>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</si>
  <si>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</si>
  <si>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</si>
  <si>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</si>
  <si>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</si>
  <si>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</si>
  <si>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</si>
  <si>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</si>
  <si>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</si>
  <si>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</si>
  <si>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</si>
  <si>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</si>
  <si>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</si>
  <si>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</si>
  <si>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</si>
  <si>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</si>
  <si>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</si>
  <si>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</si>
  <si>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</si>
  <si>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</si>
  <si>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</si>
  <si>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</si>
  <si>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</si>
  <si>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</si>
  <si>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</si>
  <si>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</si>
  <si>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</si>
  <si>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</si>
  <si>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</si>
  <si>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</si>
  <si>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</si>
  <si>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</si>
  <si>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</si>
  <si>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</si>
  <si>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</si>
  <si>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</si>
  <si>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</si>
  <si>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</si>
  <si>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</si>
  <si>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</si>
  <si>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</si>
  <si>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</si>
  <si>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</si>
  <si>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</si>
  <si>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</si>
  <si>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</si>
  <si>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</si>
  <si>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</si>
  <si>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</si>
  <si>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</si>
  <si>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</si>
  <si>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</si>
  <si>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</si>
  <si>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</si>
  <si>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</si>
  <si>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</si>
  <si>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</si>
  <si>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</si>
  <si>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</si>
  <si>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</si>
  <si>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</si>
  <si>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</si>
  <si>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</si>
  <si>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</si>
  <si>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</si>
  <si>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</si>
  <si>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</si>
  <si>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</si>
  <si>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</si>
  <si>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</si>
  <si>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</si>
  <si>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</si>
  <si>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</si>
  <si>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</si>
  <si>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</si>
  <si>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</si>
  <si>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</si>
  <si>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</si>
  <si>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</si>
  <si>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</si>
  <si>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</si>
  <si>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</si>
  <si>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</si>
  <si>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</si>
  <si>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</si>
  <si>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</si>
  <si>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</si>
  <si>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</si>
  <si>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</si>
  <si>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</si>
  <si>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</si>
  <si>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</si>
  <si>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</si>
  <si>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</si>
  <si>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</si>
  <si>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</si>
  <si>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</si>
  <si>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</si>
  <si>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</si>
  <si>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</si>
  <si>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</si>
  <si>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</si>
  <si>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</si>
  <si>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</si>
  <si>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</si>
  <si>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</si>
  <si>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</si>
  <si>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</si>
  <si>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</si>
  <si>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</si>
  <si>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</si>
  <si>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</si>
  <si>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</si>
  <si>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</si>
  <si>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</si>
  <si>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</si>
  <si>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</si>
  <si>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</si>
  <si>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</si>
  <si>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</si>
  <si>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</si>
  <si>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</si>
  <si>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</si>
  <si>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</si>
  <si>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</si>
  <si>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</si>
  <si>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</si>
  <si>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</si>
  <si>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</si>
  <si>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</si>
  <si>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</si>
  <si>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</si>
  <si>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</si>
  <si>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</si>
  <si>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</si>
  <si>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</si>
  <si>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</si>
  <si>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</si>
  <si>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</si>
  <si>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</si>
  <si>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</si>
  <si>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</si>
  <si>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</si>
  <si>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</si>
  <si>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</si>
  <si>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</si>
  <si>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</si>
  <si>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</si>
  <si>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</si>
  <si>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</si>
  <si>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</si>
  <si>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</si>
  <si>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</si>
  <si>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</si>
  <si>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</si>
  <si>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</si>
  <si>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</si>
  <si>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</si>
  <si>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</si>
  <si>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</si>
  <si>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</si>
  <si>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</si>
  <si>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</si>
  <si>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</si>
  <si>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</si>
  <si>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</si>
  <si>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</si>
  <si>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</si>
  <si>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</si>
  <si>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</si>
  <si>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</si>
  <si>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</si>
  <si>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</si>
  <si>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</si>
  <si>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</si>
  <si>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</si>
  <si>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</si>
  <si>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</si>
  <si>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</si>
  <si>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</si>
  <si>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</si>
  <si>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</si>
  <si>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</si>
  <si>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</si>
  <si>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</si>
  <si>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</si>
  <si>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</si>
  <si>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</si>
  <si>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</si>
  <si>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</si>
  <si>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</si>
  <si>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</si>
  <si>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</si>
  <si>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</si>
  <si>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</si>
  <si>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</si>
  <si>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</si>
  <si>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</si>
  <si>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</si>
  <si>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</si>
  <si>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</si>
  <si>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</si>
  <si>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</si>
  <si>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</si>
  <si>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</si>
  <si>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</si>
  <si>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</si>
  <si>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</si>
  <si>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</si>
  <si>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</si>
  <si>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</si>
  <si>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</si>
  <si>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</si>
  <si>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</si>
  <si>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</si>
  <si>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</si>
  <si>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</si>
  <si>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</si>
  <si>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</si>
  <si>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</si>
  <si>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</si>
  <si>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</si>
  <si>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</si>
  <si>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</si>
  <si>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</si>
  <si>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</si>
  <si>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</si>
  <si>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</si>
  <si>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</si>
  <si>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</si>
  <si>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</si>
  <si>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</si>
  <si>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</si>
  <si>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</si>
  <si>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</si>
  <si>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</si>
  <si>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</si>
  <si>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</si>
  <si>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</si>
  <si>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</si>
  <si>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</si>
  <si>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</si>
  <si>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</si>
  <si>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</si>
  <si>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</si>
  <si>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</si>
  <si>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</si>
  <si>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</si>
  <si>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</si>
  <si>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</si>
  <si>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</si>
  <si>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</si>
  <si>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</si>
  <si>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</si>
  <si>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</si>
  <si>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</si>
  <si>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</si>
  <si>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</si>
  <si>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</si>
  <si>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</si>
  <si>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</si>
  <si>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</si>
  <si>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</si>
  <si>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</si>
  <si>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</si>
  <si>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</si>
  <si>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</si>
  <si>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</si>
  <si>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</si>
  <si>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</si>
  <si>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</si>
  <si>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</si>
  <si>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</si>
  <si>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</si>
  <si>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</si>
  <si>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</si>
  <si>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</si>
  <si>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</si>
  <si>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</si>
  <si>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</si>
  <si>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</si>
  <si>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</si>
  <si>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</si>
  <si>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</si>
  <si>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</si>
  <si>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</si>
  <si>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</si>
  <si>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</si>
  <si>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</si>
  <si>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</si>
  <si>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</si>
  <si>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</si>
  <si>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</si>
  <si>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</si>
  <si>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</si>
  <si>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</si>
  <si>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</si>
  <si>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</si>
  <si>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</si>
  <si>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</si>
  <si>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</si>
  <si>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</si>
  <si>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</si>
  <si>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</si>
  <si>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</si>
  <si>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</si>
  <si>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</si>
  <si>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</si>
  <si>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</si>
  <si>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</si>
  <si>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</si>
  <si>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</si>
  <si>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</si>
  <si>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</si>
  <si>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</si>
  <si>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</si>
  <si>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</si>
  <si>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</si>
  <si>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</si>
  <si>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</si>
  <si>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</si>
  <si>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</si>
  <si>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</si>
  <si>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</si>
  <si>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</si>
  <si>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</si>
  <si>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</si>
  <si>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</si>
  <si>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</si>
  <si>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</si>
  <si>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</si>
  <si>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</si>
  <si>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</si>
  <si>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</si>
  <si>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</si>
  <si>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</si>
  <si>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</si>
  <si>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</si>
  <si>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</si>
  <si>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</si>
  <si>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</si>
  <si>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</si>
  <si>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</si>
  <si>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</si>
  <si>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</si>
  <si>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</si>
  <si>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</si>
  <si>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</si>
  <si>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</si>
  <si>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</si>
  <si>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</si>
  <si>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</si>
  <si>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</si>
  <si>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</si>
  <si>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</si>
  <si>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</si>
  <si>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</si>
  <si>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</si>
  <si>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</si>
  <si>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</si>
  <si>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</si>
  <si>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</si>
  <si>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</si>
  <si>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</si>
  <si>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</si>
  <si>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</si>
  <si>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</si>
  <si>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</si>
  <si>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</si>
  <si>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</si>
  <si>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</si>
  <si>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</si>
  <si>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</si>
  <si>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</si>
  <si>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</si>
  <si>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</si>
  <si>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</si>
  <si>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</si>
  <si>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</si>
  <si>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</si>
  <si>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</si>
  <si>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</si>
  <si>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</si>
  <si>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</si>
  <si>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</si>
  <si>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</si>
  <si>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</si>
  <si>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</si>
  <si>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</si>
  <si>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</si>
  <si>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</si>
  <si>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</si>
  <si>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</si>
  <si>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</si>
  <si>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</si>
  <si>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</si>
  <si>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</si>
  <si>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</si>
  <si>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</si>
  <si>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</si>
  <si>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</si>
  <si>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</si>
  <si>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</si>
  <si>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</si>
  <si>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</si>
  <si>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</si>
  <si>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</si>
  <si>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</si>
  <si>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</si>
  <si>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</si>
  <si>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</si>
  <si>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</si>
  <si>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</si>
  <si>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</si>
  <si>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</si>
  <si>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</si>
  <si>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</si>
  <si>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</si>
  <si>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</si>
  <si>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</si>
  <si>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</si>
  <si>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</si>
  <si>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</si>
  <si>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</si>
  <si>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</si>
  <si>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</si>
  <si>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</si>
  <si>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</si>
  <si>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</si>
  <si>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</si>
  <si>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</si>
  <si>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</si>
  <si>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</si>
  <si>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</si>
  <si>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</si>
  <si>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</si>
  <si>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</si>
  <si>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</si>
  <si>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</si>
  <si>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</si>
  <si>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</si>
  <si>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</si>
  <si>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</si>
  <si>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</si>
  <si>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</si>
  <si>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</si>
  <si>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</si>
  <si>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</si>
  <si>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</si>
  <si>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</si>
  <si>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</si>
  <si>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</si>
  <si>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</si>
  <si>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</si>
  <si>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</si>
  <si>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</si>
  <si>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</si>
  <si>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</si>
  <si>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</si>
  <si>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</si>
  <si>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</si>
  <si>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</si>
  <si>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</si>
  <si>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</si>
  <si>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</si>
  <si>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</si>
  <si>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</si>
  <si>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</si>
  <si>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</si>
  <si>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</si>
  <si>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</si>
  <si>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</si>
  <si>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</si>
  <si>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</si>
  <si>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</si>
  <si>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</si>
  <si>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</si>
  <si>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</si>
  <si>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</si>
  <si>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</si>
  <si>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</si>
  <si>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</si>
  <si>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</si>
  <si>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</si>
  <si>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</si>
  <si>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</si>
  <si>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</si>
  <si>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</si>
  <si>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</si>
  <si>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</si>
  <si>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</si>
  <si>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</si>
  <si>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</si>
  <si>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</si>
  <si>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</si>
  <si>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</si>
  <si>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</si>
  <si>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</si>
  <si>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</si>
  <si>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</si>
  <si>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</si>
  <si>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</si>
  <si>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</si>
  <si>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</si>
  <si>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</si>
  <si>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</si>
  <si>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</si>
  <si>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</si>
  <si>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</si>
  <si>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</si>
  <si>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</si>
  <si>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</si>
  <si>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</si>
  <si>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</si>
  <si>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</si>
  <si>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</si>
  <si>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</si>
  <si>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</si>
  <si>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</si>
  <si>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</si>
  <si>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</si>
  <si>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</si>
  <si>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</si>
  <si>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</si>
  <si>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</si>
  <si>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</si>
  <si>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</si>
  <si>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</si>
  <si>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</si>
  <si>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</si>
  <si>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</si>
  <si>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</si>
  <si>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</si>
  <si>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</si>
  <si>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</si>
  <si>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</si>
  <si>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</si>
  <si>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</si>
  <si>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</si>
  <si>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</si>
  <si>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</si>
  <si>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</si>
  <si>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</si>
  <si>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</si>
  <si>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</si>
  <si>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</si>
  <si>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</si>
  <si>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</si>
  <si>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</si>
  <si>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</si>
  <si>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</si>
  <si>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</si>
  <si>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</si>
  <si>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</si>
  <si>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</si>
  <si>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</si>
  <si>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</si>
  <si>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</si>
  <si>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</si>
  <si>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</si>
  <si>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</si>
  <si>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</si>
  <si>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</si>
  <si>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</si>
  <si>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</si>
  <si>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</si>
  <si>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</si>
  <si>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</si>
  <si>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</si>
  <si>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</si>
  <si>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</si>
  <si>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</si>
  <si>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</si>
  <si>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</si>
  <si>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</si>
  <si>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</si>
  <si>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</si>
  <si>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</si>
  <si>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</si>
  <si>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</si>
  <si>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</si>
  <si>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</si>
  <si>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</si>
  <si>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</si>
  <si>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</si>
  <si>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</si>
  <si>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</si>
  <si>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</si>
  <si>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</si>
  <si>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</si>
  <si>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</si>
  <si>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</si>
  <si>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</si>
  <si>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</si>
  <si>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</si>
  <si>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</si>
  <si>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</si>
  <si>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</si>
  <si>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</si>
  <si>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</si>
  <si>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</si>
  <si>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</si>
  <si>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</si>
  <si>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</si>
  <si>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</si>
  <si>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</si>
  <si>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</si>
  <si>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</si>
  <si>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</si>
  <si>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</si>
  <si>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</si>
  <si>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</si>
  <si>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</si>
  <si>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</si>
  <si>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</si>
  <si>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</si>
  <si>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</si>
  <si>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</si>
  <si>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</si>
  <si>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</si>
  <si>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</si>
  <si>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</si>
  <si>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</si>
  <si>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</si>
  <si>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</si>
  <si>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</si>
  <si>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</si>
  <si>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</si>
  <si>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</si>
  <si>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</si>
  <si>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</si>
  <si>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</si>
  <si>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</si>
  <si>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</si>
  <si>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</si>
  <si>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</si>
  <si>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</si>
  <si>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</si>
  <si>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</si>
  <si>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</si>
  <si>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</si>
  <si>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</si>
  <si>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</si>
  <si>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</si>
  <si>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</si>
  <si>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</si>
  <si>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</si>
  <si>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</si>
  <si>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</si>
  <si>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</si>
  <si>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</si>
  <si>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</si>
  <si>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</si>
  <si>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</si>
  <si>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</si>
  <si>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</si>
  <si>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</si>
  <si>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</si>
  <si>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</si>
  <si>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</si>
  <si>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</si>
  <si>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</si>
  <si>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</si>
  <si>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</si>
  <si>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</si>
  <si>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</si>
  <si>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</si>
  <si>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</si>
  <si>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</si>
  <si>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</si>
  <si>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</si>
  <si>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</si>
  <si>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</si>
  <si>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</si>
  <si>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</si>
  <si>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</si>
  <si>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</si>
  <si>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</si>
  <si>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</si>
  <si>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</si>
  <si>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</si>
  <si>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</si>
  <si>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</si>
  <si>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</si>
  <si>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</si>
  <si>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</si>
  <si>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</si>
  <si>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</si>
  <si>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</si>
  <si>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</si>
  <si>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</si>
  <si>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</si>
  <si>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</si>
  <si>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</si>
  <si>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</si>
  <si>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</si>
  <si>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</si>
  <si>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</si>
  <si>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</si>
  <si>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</si>
  <si>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</si>
  <si>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</si>
  <si>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</si>
  <si>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</si>
  <si>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</si>
  <si>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</si>
  <si>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</si>
  <si>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</si>
  <si>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</si>
  <si>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</si>
  <si>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</si>
  <si>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</si>
  <si>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</si>
  <si>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</si>
  <si>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</si>
  <si>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</si>
  <si>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</si>
  <si>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</si>
  <si>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</si>
  <si>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</si>
  <si>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</si>
  <si>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</si>
  <si>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</si>
  <si>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</si>
  <si>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</si>
  <si>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</si>
  <si>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</si>
  <si>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</si>
  <si>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</si>
  <si>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</si>
  <si>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</si>
  <si>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</si>
  <si>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</si>
  <si>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</si>
  <si>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</si>
  <si>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</si>
  <si>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</si>
  <si>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</si>
  <si>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</si>
  <si>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</si>
  <si>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</si>
  <si>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</si>
  <si>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</si>
  <si>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</si>
  <si>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</si>
  <si>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</si>
  <si>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</si>
  <si>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</si>
  <si>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</si>
  <si>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</si>
  <si>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</si>
  <si>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</si>
  <si>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</si>
  <si>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</si>
  <si>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</si>
  <si>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</si>
  <si>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</si>
  <si>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</si>
  <si>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</si>
  <si>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</si>
  <si>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</si>
  <si>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</si>
  <si>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</si>
  <si>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</si>
  <si>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</si>
  <si>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</si>
  <si>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</si>
  <si>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</si>
  <si>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</si>
  <si>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</si>
  <si>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</si>
  <si>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</si>
  <si>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</si>
  <si>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</si>
  <si>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</si>
  <si>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</si>
  <si>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</si>
  <si>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</si>
  <si>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</si>
  <si>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</si>
  <si>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</si>
  <si>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</si>
  <si>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</si>
  <si>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</si>
  <si>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</si>
  <si>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</si>
  <si>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</si>
  <si>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</si>
  <si>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</si>
  <si>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</si>
  <si>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</si>
  <si>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</si>
  <si>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</si>
  <si>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</si>
  <si>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</si>
  <si>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</si>
  <si>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</si>
  <si>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</si>
  <si>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</si>
  <si>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</si>
  <si>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</si>
  <si>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</si>
  <si>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</si>
  <si>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</si>
  <si>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</si>
  <si>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</si>
  <si>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</si>
  <si>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</si>
  <si>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</si>
  <si>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</si>
  <si>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</si>
  <si>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</si>
  <si>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</si>
  <si>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</si>
  <si>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</si>
  <si>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</si>
  <si>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</si>
  <si>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</si>
  <si>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</si>
  <si>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</si>
  <si>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</si>
  <si>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</si>
  <si>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</si>
  <si>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</si>
  <si>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</si>
  <si>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</si>
  <si>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</si>
  <si>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</si>
  <si>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</si>
  <si>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</si>
  <si>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</si>
  <si>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</si>
  <si>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</si>
  <si>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</si>
  <si>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</si>
  <si>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</si>
  <si>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</si>
  <si>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</si>
  <si>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</si>
  <si>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</si>
  <si>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</si>
  <si>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</si>
  <si>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</si>
  <si>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</si>
  <si>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</si>
  <si>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</si>
  <si>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</si>
  <si>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</si>
  <si>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</si>
  <si>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</si>
  <si>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</si>
  <si>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</si>
  <si>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</si>
  <si>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</si>
  <si>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</si>
  <si>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</si>
  <si>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</si>
  <si>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</si>
  <si>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</si>
  <si>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</si>
  <si>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</si>
  <si>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</si>
  <si>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</si>
  <si>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</si>
  <si>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</si>
  <si>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</si>
  <si>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</si>
  <si>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</si>
  <si>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</si>
  <si>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</si>
  <si>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</si>
  <si>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</si>
  <si>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</si>
  <si>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</si>
  <si>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</si>
  <si>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</si>
  <si>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</si>
  <si>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</si>
  <si>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</si>
  <si>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</si>
  <si>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</si>
  <si>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</si>
  <si>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</si>
  <si>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</si>
  <si>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</si>
  <si>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</si>
  <si>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</si>
  <si>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</si>
  <si>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</si>
  <si>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</si>
  <si>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</si>
  <si>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</si>
  <si>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</si>
  <si>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</si>
  <si>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</si>
  <si>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</si>
  <si>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</si>
  <si>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</si>
  <si>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</si>
  <si>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</si>
  <si>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</si>
  <si>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</si>
  <si>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</si>
  <si>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</si>
  <si>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</si>
  <si>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</si>
  <si>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</si>
  <si>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</si>
  <si>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</si>
  <si>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</si>
  <si>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</si>
  <si>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</si>
  <si>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</si>
  <si>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</si>
  <si>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</si>
  <si>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</si>
  <si>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</si>
  <si>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</si>
  <si>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</si>
  <si>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</si>
  <si>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</si>
  <si>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</si>
  <si>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</si>
  <si>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</si>
  <si>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</si>
  <si>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</si>
  <si>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</si>
  <si>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</si>
  <si>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</si>
  <si>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</si>
  <si>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</si>
  <si>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</si>
  <si>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</si>
  <si>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</si>
  <si>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</si>
  <si>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</si>
  <si>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</si>
  <si>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</si>
  <si>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</si>
  <si>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</si>
  <si>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</si>
  <si>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</si>
  <si>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</si>
  <si>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</si>
  <si>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</si>
  <si>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</si>
  <si>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</si>
  <si>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</si>
  <si>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</si>
  <si>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</si>
  <si>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</si>
  <si>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</si>
  <si>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</si>
  <si>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</si>
  <si>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</si>
  <si>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</si>
  <si>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</si>
  <si>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</si>
  <si>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</si>
  <si>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</si>
  <si>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</si>
  <si>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</si>
  <si>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</si>
  <si>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</si>
  <si>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</si>
  <si>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</si>
  <si>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</si>
  <si>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</si>
  <si>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</si>
  <si>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</si>
  <si>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</si>
  <si>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</si>
  <si>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</si>
  <si>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</si>
  <si>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</si>
  <si>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</si>
  <si>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</si>
  <si>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</si>
  <si>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</si>
  <si>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</si>
  <si>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</si>
  <si>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</si>
  <si>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</si>
  <si>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</si>
  <si>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</si>
  <si>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</si>
  <si>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</si>
  <si>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</si>
  <si>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</si>
  <si>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</si>
  <si>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</si>
  <si>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</si>
  <si>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</si>
  <si>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</si>
  <si>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</si>
  <si>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</si>
  <si>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</si>
  <si>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</si>
  <si>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</si>
  <si>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</si>
  <si>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</si>
  <si>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</si>
  <si>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</si>
  <si>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</si>
  <si>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</si>
  <si>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</si>
  <si>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</si>
  <si>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</si>
  <si>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</si>
  <si>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</si>
  <si>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</si>
  <si>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</si>
  <si>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</si>
  <si>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</si>
  <si>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</si>
  <si>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</si>
  <si>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</si>
  <si>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</si>
  <si>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</si>
  <si>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</si>
  <si>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</si>
  <si>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</si>
  <si>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</si>
  <si>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</si>
  <si>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</si>
  <si>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</si>
  <si>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</si>
  <si>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</si>
  <si>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</si>
  <si>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</si>
  <si>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</si>
  <si>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</si>
  <si>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</si>
  <si>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</si>
  <si>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</si>
  <si>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</si>
  <si>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</si>
  <si>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</si>
  <si>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</si>
  <si>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</si>
  <si>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</si>
  <si>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</si>
  <si>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</si>
  <si>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</si>
  <si>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</si>
  <si>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</si>
  <si>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</si>
  <si>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</si>
  <si>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</si>
  <si>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</si>
  <si>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</si>
  <si>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</si>
  <si>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</si>
  <si>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</si>
  <si>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</si>
  <si>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</si>
  <si>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</si>
  <si>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</si>
  <si>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</si>
  <si>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</si>
  <si>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</si>
  <si>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</si>
  <si>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</si>
  <si>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</si>
  <si>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</si>
  <si>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</si>
  <si>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</si>
  <si>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</si>
  <si>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</si>
  <si>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</si>
  <si>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</si>
  <si>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</si>
  <si>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</si>
  <si>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</si>
  <si>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</si>
  <si>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</si>
  <si>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</si>
  <si>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</si>
  <si>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</si>
  <si>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</si>
  <si>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</si>
  <si>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</si>
  <si>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</si>
  <si>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</si>
  <si>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</si>
  <si>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</si>
  <si>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</si>
  <si>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</si>
  <si>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</si>
  <si>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</si>
  <si>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</si>
  <si>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</si>
  <si>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</si>
  <si>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</si>
  <si>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</si>
  <si>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</si>
  <si>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</si>
  <si>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</si>
  <si>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</si>
  <si>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</si>
  <si>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</si>
  <si>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</si>
  <si>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</si>
  <si>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</si>
  <si>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</si>
  <si>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</si>
  <si>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</si>
  <si>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</si>
  <si>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</si>
  <si>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</si>
  <si>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</si>
  <si>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</si>
  <si>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</si>
  <si>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</si>
  <si>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</si>
  <si>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</si>
  <si>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</si>
  <si>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</si>
  <si>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</si>
  <si>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</si>
  <si>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</si>
  <si>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</si>
  <si>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</si>
  <si>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</si>
  <si>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</si>
  <si>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</si>
  <si>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</si>
  <si>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</si>
  <si>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</si>
  <si>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</si>
  <si>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</si>
  <si>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</si>
  <si>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</si>
  <si>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</si>
  <si>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</si>
  <si>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</si>
  <si>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</si>
  <si>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</si>
  <si>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</si>
  <si>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</si>
  <si>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</si>
  <si>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</si>
  <si>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</si>
  <si>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</si>
  <si>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</si>
  <si>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</si>
  <si>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</si>
  <si>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</si>
  <si>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</si>
  <si>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</si>
  <si>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</si>
  <si>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</si>
  <si>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</si>
  <si>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</si>
  <si>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</si>
  <si>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</si>
  <si>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</si>
  <si>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</si>
  <si>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</si>
  <si>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</si>
  <si>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</si>
  <si>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</si>
  <si>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</si>
  <si>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</si>
  <si>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</si>
  <si>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</si>
  <si>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</si>
  <si>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</si>
  <si>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</si>
  <si>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</si>
  <si>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</si>
  <si>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</si>
  <si>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</si>
  <si>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</si>
  <si>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</si>
  <si>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</si>
  <si>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</si>
  <si>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</si>
  <si>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</si>
  <si>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</si>
  <si>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</si>
  <si>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</si>
  <si>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</si>
  <si>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</si>
  <si>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</si>
  <si>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</si>
  <si>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</si>
  <si>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</si>
  <si>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</si>
  <si>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</si>
  <si>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</si>
  <si>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</si>
  <si>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</si>
  <si>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</si>
  <si>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</si>
  <si>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</si>
  <si>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</si>
  <si>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</si>
  <si>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</si>
  <si>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</si>
  <si>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</si>
  <si>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</si>
  <si>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</si>
  <si>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</si>
  <si>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</si>
  <si>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</si>
  <si>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</si>
  <si>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</si>
  <si>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</si>
  <si>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</si>
  <si>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</si>
  <si>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</si>
  <si>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</si>
  <si>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</si>
  <si>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</si>
  <si>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</si>
  <si>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</si>
  <si>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</si>
  <si>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</si>
  <si>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</si>
  <si>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</si>
  <si>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</si>
  <si>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</si>
  <si>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</si>
  <si>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</si>
  <si>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</si>
  <si>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</si>
  <si>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</si>
  <si>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</si>
  <si>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</si>
  <si>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</si>
  <si>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</si>
  <si>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</si>
  <si>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</si>
  <si>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</si>
  <si>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</si>
  <si>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</si>
  <si>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</si>
  <si>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</si>
  <si>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</si>
  <si>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</si>
  <si>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</si>
  <si>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</si>
  <si>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</si>
  <si>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</si>
  <si>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</si>
  <si>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</si>
  <si>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</si>
  <si>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</si>
  <si>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</si>
  <si>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</si>
  <si>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</si>
  <si>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</si>
  <si>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</si>
  <si>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</si>
  <si>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</si>
  <si>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</si>
  <si>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</si>
  <si>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</si>
  <si>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</si>
  <si>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</si>
  <si>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</si>
  <si>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</si>
  <si>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</si>
  <si>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</si>
  <si>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</si>
  <si>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</si>
  <si>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</si>
  <si>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</si>
  <si>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</si>
  <si>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</si>
  <si>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</si>
  <si>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</si>
  <si>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</si>
  <si>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</si>
  <si>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</si>
  <si>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</si>
  <si>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</si>
  <si>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</si>
  <si>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</si>
  <si>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</si>
  <si>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</si>
  <si>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</si>
  <si>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</si>
  <si>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</si>
  <si>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</si>
  <si>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</si>
  <si>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</si>
  <si>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</si>
  <si>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</si>
  <si>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</si>
  <si>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</si>
  <si>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</si>
  <si>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</si>
  <si>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</si>
  <si>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</si>
  <si>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</si>
  <si>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</si>
  <si>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</si>
  <si>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</si>
  <si>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</si>
  <si>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</si>
  <si>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</si>
  <si>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</si>
  <si>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</si>
  <si>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</si>
  <si>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</si>
  <si>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</si>
  <si>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</si>
  <si>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</si>
  <si>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</si>
  <si>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</si>
  <si>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</si>
  <si>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</si>
  <si>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</si>
  <si>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</si>
  <si>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</si>
  <si>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</si>
  <si>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</si>
  <si>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</si>
  <si>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</si>
  <si>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</si>
  <si>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</si>
  <si>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</si>
  <si>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</si>
  <si>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</si>
  <si>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</si>
  <si>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</si>
  <si>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</si>
  <si>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</si>
  <si>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</si>
  <si>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</si>
  <si>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</si>
  <si>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</si>
  <si>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</si>
  <si>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</si>
  <si>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</si>
  <si>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</si>
  <si>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</si>
  <si>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</si>
  <si>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</si>
  <si>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</si>
  <si>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</si>
  <si>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</si>
  <si>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</si>
  <si>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</si>
  <si>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</si>
  <si>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</si>
  <si>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</si>
  <si>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</si>
  <si>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</si>
  <si>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</si>
  <si>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</si>
  <si>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</si>
  <si>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</si>
  <si>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</si>
  <si>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</si>
  <si>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</si>
  <si>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</si>
  <si>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</si>
  <si>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</si>
  <si>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</si>
  <si>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</si>
  <si>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</si>
  <si>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</si>
  <si>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</si>
  <si>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</si>
  <si>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</si>
  <si>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</si>
  <si>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</si>
  <si>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</si>
  <si>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</si>
  <si>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</si>
  <si>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</si>
  <si>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</si>
  <si>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</si>
  <si>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</si>
  <si>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</si>
  <si>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</si>
  <si>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</si>
  <si>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</si>
  <si>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</si>
  <si>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</si>
  <si>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</si>
  <si>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</si>
  <si>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</si>
  <si>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</si>
  <si>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</si>
  <si>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</si>
  <si>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</si>
  <si>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</si>
  <si>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</si>
  <si>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</si>
  <si>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</si>
  <si>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</si>
  <si>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</si>
  <si>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</si>
  <si>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</si>
  <si>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</si>
  <si>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</si>
  <si>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</si>
  <si>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</si>
  <si>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</si>
  <si>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</si>
  <si>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</si>
  <si>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</si>
  <si>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</si>
  <si>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</si>
  <si>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</si>
  <si>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</si>
  <si>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</si>
  <si>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</si>
  <si>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</si>
  <si>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</si>
  <si>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</si>
  <si>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</si>
  <si>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</si>
  <si>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</si>
  <si>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</si>
  <si>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</si>
  <si>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</si>
  <si>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</si>
  <si>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</si>
  <si>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</si>
  <si>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</si>
  <si>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</si>
  <si>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</si>
  <si>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</si>
  <si>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</si>
  <si>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</si>
  <si>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</si>
  <si>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</si>
  <si>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</si>
  <si>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</si>
  <si>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</si>
  <si>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</si>
  <si>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</si>
  <si>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</si>
  <si>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</si>
  <si>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</si>
  <si>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</si>
  <si>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</si>
  <si>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</si>
  <si>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</si>
  <si>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</si>
  <si>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</si>
  <si>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</si>
  <si>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</si>
  <si>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</si>
  <si>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</si>
  <si>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</si>
  <si>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</si>
  <si>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</si>
  <si>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</si>
  <si>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</si>
  <si>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</si>
  <si>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</si>
  <si>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</si>
  <si>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</si>
  <si>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</si>
  <si>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</si>
  <si>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</si>
  <si>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</si>
  <si>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</si>
  <si>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</si>
  <si>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</si>
  <si>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</si>
  <si>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</si>
  <si>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</si>
  <si>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</si>
  <si>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</si>
  <si>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</si>
  <si>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</si>
  <si>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</si>
  <si>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</si>
  <si>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</si>
  <si>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</si>
  <si>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</si>
  <si>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</si>
  <si>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</si>
  <si>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</si>
  <si>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</si>
  <si>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</si>
  <si>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</si>
  <si>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</si>
  <si>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</si>
  <si>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</si>
  <si>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</si>
  <si>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</si>
  <si>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</si>
  <si>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</si>
  <si>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</si>
  <si>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</si>
  <si>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</si>
  <si>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</si>
  <si>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</si>
  <si>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</si>
  <si>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</si>
  <si>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</si>
  <si>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</si>
  <si>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</si>
  <si>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</si>
  <si>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</si>
  <si>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</si>
  <si>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</si>
  <si>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</si>
  <si>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</si>
  <si>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</si>
  <si>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</si>
  <si>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</si>
  <si>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</si>
  <si>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</si>
  <si>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</si>
  <si>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</si>
  <si>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</si>
  <si>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</si>
  <si>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</si>
  <si>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</si>
  <si>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</si>
  <si>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</si>
  <si>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</si>
  <si>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</si>
  <si>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</si>
  <si>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</si>
  <si>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</si>
  <si>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</si>
  <si>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</si>
  <si>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</si>
  <si>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</si>
  <si>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</si>
  <si>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</si>
  <si>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</si>
  <si>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</si>
  <si>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</si>
  <si>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</si>
  <si>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</si>
  <si>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</si>
  <si>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</si>
  <si>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</si>
  <si>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</si>
  <si>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</si>
  <si>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</si>
  <si>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</si>
  <si>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</si>
  <si>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</si>
  <si>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</si>
  <si>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</si>
  <si>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</si>
  <si>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</si>
  <si>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</si>
  <si>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</si>
  <si>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</si>
  <si>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</si>
  <si>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</si>
  <si>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</si>
  <si>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</si>
  <si>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</si>
  <si>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</si>
  <si>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</si>
  <si>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</si>
  <si>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</si>
  <si>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</si>
  <si>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</si>
  <si>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</si>
  <si>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</si>
  <si>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</si>
  <si>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</si>
  <si>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</si>
  <si>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</si>
  <si>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</si>
  <si>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</si>
  <si>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</si>
  <si>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</si>
  <si>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</si>
  <si>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</si>
  <si>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</si>
  <si>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</si>
  <si>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</si>
  <si>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</si>
  <si>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</si>
  <si>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</si>
  <si>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</si>
  <si>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</si>
  <si>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</si>
  <si>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</si>
  <si>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</si>
  <si>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</si>
  <si>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</si>
  <si>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</si>
  <si>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</si>
  <si>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</si>
  <si>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</si>
  <si>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</si>
  <si>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</si>
  <si>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</si>
  <si>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</si>
  <si>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</si>
  <si>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</si>
  <si>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</si>
  <si>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</si>
  <si>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</si>
  <si>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</si>
  <si>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</si>
  <si>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</si>
  <si>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</si>
  <si>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</si>
  <si>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</si>
  <si>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</si>
  <si>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</si>
  <si>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</si>
  <si>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</si>
  <si>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</si>
  <si>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</si>
  <si>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</si>
  <si>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</si>
  <si>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</si>
  <si>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</si>
  <si>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</si>
  <si>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</si>
  <si>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</si>
  <si>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</si>
  <si>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</si>
  <si>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</si>
  <si>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</si>
  <si>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</si>
  <si>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</si>
  <si>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</si>
  <si>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</si>
  <si>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</si>
  <si>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</si>
  <si>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</si>
  <si>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</si>
  <si>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</si>
  <si>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</si>
  <si>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</si>
  <si>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</si>
  <si>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</si>
  <si>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</si>
  <si>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</si>
  <si>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</si>
  <si>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</si>
  <si>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</si>
  <si>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</si>
  <si>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</si>
  <si>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</si>
  <si>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</si>
  <si>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</si>
  <si>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</si>
  <si>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</si>
  <si>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</si>
  <si>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</si>
  <si>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</si>
  <si>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</si>
  <si>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</si>
  <si>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</si>
  <si>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</si>
  <si>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</si>
  <si>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</si>
  <si>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</si>
  <si>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</si>
  <si>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</si>
  <si>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</si>
  <si>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</si>
  <si>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</si>
  <si>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</si>
  <si>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</si>
  <si>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</si>
  <si>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</si>
  <si>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</si>
  <si>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</si>
  <si>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</si>
  <si>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</si>
  <si>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</si>
  <si>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</si>
  <si>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</si>
  <si>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</si>
  <si>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</si>
  <si>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</si>
  <si>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</si>
  <si>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</si>
  <si>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</si>
  <si>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</si>
  <si>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</si>
  <si>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</si>
  <si>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</si>
  <si>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</si>
  <si>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</si>
  <si>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</si>
  <si>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</si>
  <si>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</si>
  <si>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</si>
  <si>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</si>
  <si>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</si>
  <si>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</si>
  <si>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</si>
  <si>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</si>
  <si>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</si>
  <si>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</si>
  <si>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</si>
  <si>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</si>
  <si>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</si>
  <si>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</si>
  <si>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</si>
  <si>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</si>
  <si>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</si>
  <si>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</si>
  <si>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</si>
  <si>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</si>
  <si>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</si>
  <si>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</si>
  <si>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</si>
  <si>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</si>
  <si>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</si>
  <si>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</si>
  <si>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</si>
  <si>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</si>
  <si>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</si>
  <si>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</si>
  <si>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</si>
  <si>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</si>
  <si>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</si>
  <si>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</si>
  <si>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</si>
  <si>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</si>
  <si>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</si>
  <si>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</si>
  <si>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</si>
  <si>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</si>
  <si>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</si>
  <si>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</si>
  <si>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</si>
  <si>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</si>
  <si>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</si>
  <si>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</si>
  <si>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</si>
  <si>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</si>
  <si>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</si>
  <si>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</si>
  <si>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</si>
  <si>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</si>
  <si>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</si>
  <si>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</si>
  <si>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</si>
  <si>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</si>
  <si>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</si>
  <si>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</si>
  <si>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</si>
  <si>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</si>
  <si>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</si>
  <si>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</si>
  <si>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</si>
  <si>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</si>
  <si>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</si>
  <si>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</si>
  <si>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</si>
  <si>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</si>
  <si>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</si>
  <si>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</si>
  <si>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</si>
  <si>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</si>
  <si>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</si>
  <si>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</si>
  <si>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</si>
  <si>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</si>
  <si>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</si>
  <si>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</si>
  <si>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</si>
  <si>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</si>
  <si>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</si>
  <si>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</si>
  <si>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</si>
  <si>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</si>
  <si>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</si>
  <si>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</si>
  <si>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</si>
  <si>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</si>
  <si>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</si>
  <si>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</si>
  <si>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</si>
  <si>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</si>
  <si>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</si>
  <si>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</si>
  <si>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</si>
  <si>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</si>
  <si>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</si>
  <si>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</si>
  <si>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</si>
  <si>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</si>
  <si>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</si>
  <si>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</si>
  <si>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</si>
  <si>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</si>
  <si>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</si>
  <si>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</si>
  <si>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</si>
  <si>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</si>
  <si>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</si>
  <si>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</si>
  <si>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</si>
  <si>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</si>
  <si>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</si>
  <si>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</si>
  <si>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</si>
  <si>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</si>
  <si>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</si>
  <si>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</si>
  <si>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</si>
  <si>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</si>
  <si>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</si>
  <si>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</si>
  <si>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</si>
  <si>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</si>
  <si>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</si>
  <si>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</si>
  <si>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</si>
  <si>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</si>
  <si>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</si>
  <si>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</si>
  <si>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</si>
  <si>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</si>
  <si>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</si>
  <si>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</si>
  <si>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</si>
  <si>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</si>
  <si>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</si>
  <si>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</si>
  <si>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</si>
  <si>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</si>
  <si>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</si>
  <si>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</si>
  <si>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</si>
  <si>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</si>
  <si>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</si>
  <si>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</si>
  <si>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</si>
  <si>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</si>
  <si>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</si>
  <si>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</si>
  <si>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</si>
  <si>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</si>
  <si>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</si>
  <si>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</si>
  <si>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</si>
  <si>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</si>
  <si>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</si>
  <si>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</si>
  <si>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</si>
  <si>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</si>
  <si>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</si>
  <si>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</si>
  <si>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</si>
  <si>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</si>
  <si>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</si>
  <si>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</si>
  <si>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</si>
  <si>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</si>
  <si>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</si>
  <si>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</si>
  <si>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</si>
  <si>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</si>
  <si>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</si>
  <si>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</si>
  <si>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</si>
  <si>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</si>
  <si>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</si>
  <si>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</si>
  <si>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</si>
  <si>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</si>
  <si>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</si>
  <si>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</si>
  <si>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</si>
  <si>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</si>
  <si>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</si>
  <si>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</si>
  <si>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</si>
  <si>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</si>
  <si>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</si>
  <si>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</si>
  <si>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</si>
  <si>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</si>
  <si>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</si>
  <si>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</si>
  <si>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</si>
  <si>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</si>
  <si>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</si>
  <si>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</si>
  <si>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</si>
  <si>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</si>
  <si>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</si>
  <si>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</si>
  <si>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</si>
  <si>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</si>
  <si>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</si>
  <si>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</si>
  <si>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</si>
  <si>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</si>
  <si>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</si>
  <si>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</si>
  <si>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</si>
  <si>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</si>
  <si>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</si>
  <si>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</si>
  <si>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</si>
  <si>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</si>
  <si>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</si>
  <si>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</si>
  <si>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</si>
  <si>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</si>
  <si>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</si>
  <si>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</si>
  <si>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</si>
  <si>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</si>
  <si>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</si>
  <si>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</si>
  <si>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</si>
  <si>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</si>
  <si>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</si>
  <si>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</si>
  <si>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</si>
  <si>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</si>
  <si>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</si>
  <si>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</si>
  <si>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</si>
  <si>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</si>
  <si>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</si>
  <si>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</si>
  <si>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</si>
  <si>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</si>
  <si>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</si>
  <si>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</si>
  <si>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</si>
  <si>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</si>
  <si>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</si>
  <si>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</si>
  <si>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</si>
  <si>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</si>
  <si>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</si>
  <si>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</si>
  <si>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</si>
  <si>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</si>
  <si>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</si>
  <si>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</si>
  <si>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</si>
  <si>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</si>
  <si>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</si>
  <si>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</si>
  <si>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</si>
  <si>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</si>
  <si>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</si>
  <si>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</si>
  <si>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</si>
  <si>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</si>
  <si>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</si>
  <si>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</si>
  <si>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</si>
  <si>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</si>
  <si>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</si>
  <si>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</si>
  <si>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</si>
  <si>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</si>
  <si>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</si>
  <si>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</si>
  <si>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</si>
  <si>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</si>
  <si>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</si>
  <si>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</si>
  <si>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</si>
  <si>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</si>
  <si>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</si>
  <si>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</si>
  <si>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</si>
  <si>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</si>
  <si>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</si>
  <si>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</si>
  <si>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</si>
  <si>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</si>
  <si>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</si>
  <si>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</si>
  <si>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</si>
  <si>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</si>
  <si>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</si>
  <si>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</si>
  <si>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</si>
  <si>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</si>
  <si>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</si>
  <si>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</si>
  <si>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</si>
  <si>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</si>
  <si>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</si>
  <si>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</si>
  <si>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</si>
  <si>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</si>
  <si>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</si>
  <si>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</si>
  <si>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</si>
  <si>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</si>
  <si>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</si>
  <si>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</si>
  <si>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</si>
  <si>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</si>
  <si>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</si>
  <si>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</si>
  <si>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</si>
  <si>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</si>
  <si>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</si>
  <si>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</si>
  <si>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</si>
  <si>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</si>
  <si>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</si>
  <si>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</si>
  <si>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</si>
  <si>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</si>
  <si>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</si>
  <si>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</si>
  <si>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</si>
  <si>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</si>
  <si>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</si>
  <si>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</si>
  <si>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</si>
  <si>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</si>
  <si>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</si>
  <si>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</si>
  <si>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</si>
  <si>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</si>
  <si>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</si>
  <si>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</si>
  <si>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</si>
  <si>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</si>
  <si>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</si>
  <si>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</si>
  <si>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</si>
  <si>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</si>
  <si>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</si>
  <si>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</si>
  <si>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</si>
  <si>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</si>
  <si>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</si>
  <si>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</si>
  <si>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</si>
  <si>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</si>
  <si>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</si>
  <si>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</si>
  <si>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</si>
  <si>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</si>
  <si>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</si>
  <si>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</si>
  <si>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</si>
  <si>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</si>
  <si>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</si>
  <si>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</si>
  <si>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</si>
  <si>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</si>
  <si>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</si>
  <si>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</si>
  <si>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</si>
  <si>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</si>
  <si>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</si>
  <si>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</si>
  <si>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</si>
  <si>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</si>
  <si>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</si>
  <si>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</si>
  <si>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</si>
  <si>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</si>
  <si>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</si>
  <si>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</si>
  <si>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</si>
  <si>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</si>
  <si>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</si>
  <si>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</si>
  <si>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</si>
  <si>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</si>
  <si>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</si>
  <si>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</si>
  <si>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</si>
  <si>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</si>
  <si>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</si>
  <si>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</si>
  <si>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</si>
  <si>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</si>
  <si>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</si>
  <si>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</si>
  <si>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</si>
  <si>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</si>
  <si>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</si>
  <si>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</si>
  <si>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</si>
  <si>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</si>
  <si>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</si>
  <si>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</si>
  <si>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</si>
  <si>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</si>
  <si>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</si>
  <si>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</si>
  <si>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</si>
  <si>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</si>
  <si>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</si>
  <si>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</si>
  <si>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</si>
  <si>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</si>
  <si>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</si>
  <si>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</si>
  <si>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</si>
  <si>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</si>
  <si>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</si>
  <si>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</si>
  <si>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</si>
  <si>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</si>
  <si>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</si>
  <si>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</si>
  <si>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</si>
  <si>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</si>
  <si>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</si>
  <si>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</si>
  <si>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</si>
  <si>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</si>
  <si>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</si>
  <si>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</si>
  <si>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</si>
  <si>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</si>
  <si>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</si>
  <si>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</si>
  <si>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</si>
  <si>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</si>
  <si>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</si>
  <si>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</si>
  <si>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</si>
  <si>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</si>
  <si>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</si>
  <si>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</si>
  <si>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</si>
  <si>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</si>
  <si>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</si>
  <si>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</si>
  <si>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</si>
  <si>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</si>
  <si>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</si>
  <si>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</si>
  <si>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</si>
  <si>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</si>
  <si>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</si>
  <si>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</si>
  <si>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</si>
  <si>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</si>
  <si>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</si>
  <si>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</si>
  <si>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</si>
  <si>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</si>
  <si>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</si>
  <si>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</si>
  <si>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</si>
  <si>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</si>
  <si>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</si>
  <si>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</si>
  <si>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</si>
  <si>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</si>
  <si>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</si>
  <si>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</si>
  <si>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</si>
  <si>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</si>
  <si>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</si>
  <si>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</si>
  <si>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</si>
  <si>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</si>
  <si>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</si>
  <si>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</si>
  <si>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</si>
  <si>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</si>
  <si>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</si>
  <si>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</si>
  <si>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</si>
  <si>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</si>
  <si>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</si>
  <si>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</si>
  <si>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</si>
  <si>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</si>
  <si>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</si>
  <si>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</si>
  <si>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</si>
  <si>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</si>
  <si>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</si>
  <si>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</si>
  <si>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</si>
  <si>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</si>
  <si>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</si>
  <si>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</si>
  <si>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</si>
  <si>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</si>
  <si>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</si>
  <si>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</si>
  <si>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</si>
  <si>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</si>
  <si>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</si>
  <si>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</si>
  <si>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</si>
  <si>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</si>
  <si>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</si>
  <si>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</si>
  <si>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</si>
  <si>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</si>
  <si>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</si>
  <si>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</si>
  <si>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</si>
  <si>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</si>
  <si>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</si>
  <si>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</si>
  <si>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</si>
  <si>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</si>
  <si>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</si>
  <si>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</si>
  <si>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</si>
  <si>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</si>
  <si>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</si>
  <si>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</si>
  <si>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</si>
  <si>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</si>
  <si>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</si>
  <si>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</si>
  <si>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</si>
  <si>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</si>
  <si>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</si>
  <si>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</si>
  <si>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</si>
  <si>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</si>
  <si>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</si>
  <si>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</si>
  <si>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</si>
  <si>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</si>
  <si>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</si>
  <si>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</si>
  <si>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</si>
  <si>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</si>
  <si>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</si>
  <si>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</si>
  <si>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</si>
  <si>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</si>
  <si>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</si>
  <si>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</si>
  <si>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</si>
  <si>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</si>
  <si>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</si>
  <si>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</si>
  <si>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</si>
  <si>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</si>
  <si>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</si>
  <si>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</si>
  <si>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</si>
  <si>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</si>
  <si>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</si>
  <si>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</si>
  <si>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</si>
  <si>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</si>
  <si>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</si>
  <si>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</si>
  <si>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</si>
  <si>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</si>
  <si>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</si>
  <si>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</si>
  <si>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</si>
  <si>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</si>
  <si>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</si>
  <si>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</si>
  <si>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</si>
  <si>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</si>
  <si>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</si>
  <si>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</si>
  <si>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</si>
  <si>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</si>
  <si>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</si>
  <si>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</si>
  <si>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</si>
  <si>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</si>
  <si>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</si>
  <si>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</si>
  <si>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</si>
  <si>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</si>
  <si>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</si>
  <si>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</si>
  <si>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</si>
  <si>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</si>
  <si>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</si>
  <si>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</si>
  <si>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</si>
  <si>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</si>
  <si>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</si>
  <si>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</si>
  <si>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</si>
  <si>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</si>
  <si>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</si>
  <si>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</si>
  <si>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</si>
  <si>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</si>
  <si>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</si>
  <si>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</si>
  <si>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</si>
  <si>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</si>
  <si>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</si>
  <si>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</si>
  <si>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</si>
  <si>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</si>
  <si>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</si>
  <si>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</si>
  <si>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</si>
  <si>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</si>
  <si>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</si>
  <si>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</si>
  <si>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</si>
  <si>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</si>
  <si>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</si>
  <si>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</si>
  <si>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</si>
  <si>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</si>
  <si>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</si>
  <si>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</si>
  <si>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</si>
  <si>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</si>
  <si>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</si>
  <si>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</si>
  <si>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</si>
  <si>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</si>
  <si>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</si>
  <si>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</si>
  <si>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</si>
  <si>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</si>
  <si>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</si>
  <si>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</si>
  <si>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</si>
  <si>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</si>
  <si>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</si>
  <si>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</si>
  <si>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</si>
  <si>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</si>
  <si>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</si>
  <si>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</si>
  <si>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</si>
  <si>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</si>
  <si>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</si>
  <si>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</si>
  <si>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</si>
  <si>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</si>
  <si>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</si>
  <si>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</si>
  <si>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</si>
  <si>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</si>
  <si>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</si>
  <si>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</si>
  <si>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</si>
  <si>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</si>
  <si>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</si>
  <si>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</si>
  <si>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</si>
  <si>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</si>
  <si>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</si>
  <si>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</si>
  <si>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</si>
  <si>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</si>
  <si>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</si>
  <si>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</si>
  <si>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</si>
  <si>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</si>
  <si>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</si>
  <si>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</si>
  <si>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</si>
  <si>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</si>
  <si>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</si>
  <si>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</si>
  <si>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</si>
  <si>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</si>
  <si>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</si>
  <si>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</si>
  <si>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</si>
  <si>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</si>
  <si>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</si>
  <si>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</si>
  <si>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</si>
  <si>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</si>
  <si>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</si>
  <si>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</si>
  <si>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</si>
  <si>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</si>
  <si>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</si>
  <si>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</si>
  <si>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</si>
  <si>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</si>
  <si>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</si>
  <si>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</si>
  <si>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</si>
  <si>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</si>
  <si>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</si>
  <si>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</si>
  <si>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</si>
  <si>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</si>
  <si>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</si>
  <si>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</si>
  <si>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</si>
  <si>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</si>
  <si>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</si>
  <si>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</si>
  <si>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</si>
  <si>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</si>
  <si>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</si>
  <si>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</si>
  <si>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</si>
  <si>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</si>
  <si>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</si>
  <si>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</si>
  <si>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</si>
  <si>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</si>
  <si>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</si>
  <si>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</si>
  <si>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</si>
  <si>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</si>
  <si>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</si>
  <si>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</si>
  <si>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</si>
  <si>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</si>
  <si>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</si>
  <si>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</si>
  <si>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</si>
  <si>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</si>
  <si>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</si>
  <si>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</si>
  <si>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</si>
  <si>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</si>
  <si>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</si>
  <si>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</si>
  <si>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</si>
  <si>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</si>
  <si>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</si>
  <si>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</si>
  <si>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</si>
  <si>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</si>
  <si>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</si>
  <si>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</si>
  <si>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</si>
  <si>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</si>
  <si>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</si>
  <si>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</si>
  <si>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</si>
  <si>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</si>
  <si>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</si>
  <si>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</si>
  <si>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</si>
  <si>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</si>
  <si>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</si>
  <si>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</si>
  <si>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</si>
  <si>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</si>
  <si>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</si>
  <si>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</si>
  <si>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</si>
  <si>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</si>
  <si>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</si>
  <si>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</si>
  <si>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</si>
  <si>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</si>
  <si>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</si>
  <si>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</si>
  <si>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</si>
  <si>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</si>
  <si>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</si>
  <si>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</si>
  <si>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</si>
  <si>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</si>
  <si>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</si>
  <si>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</si>
  <si>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</si>
  <si>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</si>
  <si>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</si>
  <si>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</si>
  <si>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</si>
  <si>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</si>
  <si>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</si>
  <si>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</si>
  <si>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</si>
  <si>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</si>
  <si>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</si>
  <si>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</si>
  <si>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</si>
  <si>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</si>
  <si>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</si>
  <si>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</si>
  <si>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</si>
  <si>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</si>
  <si>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</si>
  <si>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</si>
  <si>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</si>
  <si>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</si>
  <si>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</si>
  <si>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</si>
  <si>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</si>
  <si>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</si>
  <si>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</si>
  <si>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</si>
  <si>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</si>
  <si>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</si>
  <si>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</si>
  <si>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</si>
  <si>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</si>
  <si>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</si>
  <si>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</si>
  <si>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</si>
  <si>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</si>
  <si>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</si>
  <si>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</si>
  <si>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</si>
  <si>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</si>
  <si>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</si>
  <si>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</si>
  <si>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</si>
  <si>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</si>
  <si>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</si>
  <si>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</si>
  <si>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</si>
  <si>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</si>
  <si>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</si>
  <si>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</si>
  <si>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</si>
  <si>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</si>
  <si>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</si>
  <si>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</si>
  <si>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</si>
  <si>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</si>
  <si>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</si>
  <si>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</si>
  <si>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</si>
  <si>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</si>
  <si>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</si>
  <si>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</si>
  <si>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</si>
  <si>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</si>
  <si>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</si>
  <si>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</si>
  <si>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</si>
  <si>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</si>
  <si>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</si>
  <si>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</si>
  <si>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</si>
  <si>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</si>
  <si>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</si>
  <si>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</si>
  <si>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</si>
  <si>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</si>
  <si>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</si>
  <si>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</si>
  <si>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</si>
  <si>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</si>
  <si>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</si>
  <si>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</si>
  <si>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</si>
  <si>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</si>
  <si>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</si>
  <si>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</si>
  <si>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</si>
  <si>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</si>
  <si>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</si>
  <si>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</si>
  <si>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</si>
  <si>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</si>
  <si>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</si>
  <si>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</si>
  <si>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</si>
  <si>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</si>
  <si>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</si>
  <si>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</si>
  <si>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</si>
  <si>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</si>
  <si>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</si>
  <si>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</si>
  <si>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</si>
  <si>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</si>
  <si>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</si>
  <si>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</si>
  <si>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</si>
  <si>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</si>
  <si>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</si>
  <si>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</si>
  <si>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</si>
  <si>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</si>
  <si>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</si>
  <si>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</si>
  <si>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</si>
  <si>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</si>
  <si>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</si>
  <si>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</si>
  <si>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</si>
  <si>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</si>
  <si>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</si>
  <si>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</si>
  <si>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</si>
  <si>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</si>
  <si>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</si>
  <si>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</si>
  <si>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</si>
  <si>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</si>
  <si>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</si>
  <si>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</si>
  <si>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</si>
  <si>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</si>
  <si>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</si>
  <si>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</si>
  <si>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</si>
  <si>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</si>
  <si>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</si>
  <si>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</si>
  <si>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</si>
  <si>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</si>
  <si>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</si>
  <si>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</si>
  <si>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</si>
  <si>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</si>
  <si>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</si>
  <si>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</si>
  <si>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</si>
  <si>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</si>
  <si>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</si>
  <si>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</si>
  <si>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</si>
  <si>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</si>
  <si>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</si>
  <si>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</si>
  <si>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</si>
  <si>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</si>
  <si>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</si>
  <si>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</si>
  <si>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</si>
  <si>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</si>
  <si>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</si>
  <si>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</si>
  <si>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</si>
  <si>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</si>
  <si>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</si>
  <si>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</si>
  <si>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</si>
  <si>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</si>
  <si>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</si>
  <si>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</si>
  <si>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</si>
  <si>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</si>
  <si>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</si>
  <si>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</si>
  <si>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</si>
  <si>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</si>
  <si>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</si>
  <si>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</si>
  <si>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</si>
  <si>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</si>
  <si>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</si>
  <si>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</si>
  <si>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</si>
  <si>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</si>
  <si>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</si>
  <si>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</si>
  <si>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</si>
  <si>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</si>
  <si>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</si>
  <si>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</si>
  <si>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</si>
  <si>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</si>
  <si>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</si>
  <si>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</si>
  <si>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</si>
  <si>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</si>
  <si>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</si>
  <si>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</si>
  <si>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</si>
  <si>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</si>
  <si>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</si>
  <si>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</si>
  <si>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</si>
  <si>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</si>
  <si>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</si>
  <si>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</si>
  <si>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</si>
  <si>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</si>
  <si>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</si>
  <si>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</si>
  <si>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</si>
  <si>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</si>
  <si>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</si>
  <si>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</si>
  <si>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</si>
  <si>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</si>
  <si>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</si>
  <si>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</si>
  <si>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</si>
  <si>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</si>
  <si>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</si>
  <si>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</si>
  <si>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</si>
  <si>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</si>
  <si>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</si>
  <si>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</si>
  <si>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</si>
  <si>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</si>
  <si>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</si>
  <si>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</si>
  <si>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</si>
  <si>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</si>
  <si>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</si>
  <si>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</si>
  <si>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</si>
  <si>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</si>
  <si>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</si>
  <si>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</si>
  <si>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</si>
  <si>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</si>
  <si>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</si>
  <si>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</si>
  <si>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</si>
  <si>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</si>
  <si>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</si>
  <si>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</si>
  <si>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</si>
  <si>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</si>
  <si>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</si>
  <si>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</si>
  <si>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</si>
  <si>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</si>
  <si>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</si>
  <si>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</si>
  <si>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</si>
  <si>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</si>
  <si>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</si>
  <si>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</si>
  <si>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</si>
  <si>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</si>
  <si>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</si>
  <si>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</si>
  <si>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</si>
  <si>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</si>
  <si>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</si>
  <si>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</si>
  <si>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</si>
  <si>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</si>
  <si>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</si>
  <si>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</si>
  <si>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</si>
  <si>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</si>
  <si>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</si>
  <si>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</si>
  <si>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</si>
  <si>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</si>
  <si>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</si>
  <si>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</si>
  <si>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</si>
  <si>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</si>
  <si>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</si>
  <si>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</si>
  <si>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</si>
  <si>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</si>
  <si>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</si>
  <si>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</si>
  <si>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</si>
  <si>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</si>
  <si>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</si>
  <si>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</si>
  <si>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</si>
  <si>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</si>
  <si>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</si>
  <si>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</si>
  <si>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</si>
  <si>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</si>
  <si>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</si>
  <si>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</si>
  <si>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</si>
  <si>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</si>
  <si>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</si>
  <si>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</si>
  <si>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</si>
  <si>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</si>
  <si>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</si>
  <si>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</si>
  <si>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</si>
  <si>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</si>
  <si>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</si>
  <si>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</si>
  <si>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</si>
  <si>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</si>
  <si>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</si>
  <si>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</si>
  <si>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</si>
  <si>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</si>
  <si>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</si>
  <si>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</si>
  <si>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</si>
  <si>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</si>
  <si>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</si>
  <si>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</si>
  <si>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</si>
  <si>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</si>
  <si>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</si>
  <si>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</si>
  <si>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</si>
  <si>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</si>
  <si>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</si>
  <si>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</si>
  <si>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</si>
  <si>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</si>
  <si>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</si>
  <si>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</si>
  <si>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</si>
  <si>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</si>
  <si>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</si>
  <si>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</si>
  <si>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</si>
  <si>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</si>
  <si>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</si>
  <si>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</si>
  <si>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</si>
  <si>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</si>
  <si>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</si>
  <si>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</si>
  <si>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</si>
  <si>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</si>
  <si>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</si>
  <si>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</si>
  <si>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</si>
  <si>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</si>
  <si>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</si>
  <si>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</si>
  <si>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</si>
  <si>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</si>
  <si>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</si>
  <si>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</si>
  <si>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</si>
  <si>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</si>
  <si>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</si>
  <si>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</si>
  <si>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</si>
  <si>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</si>
  <si>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</si>
  <si>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</si>
  <si>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</si>
  <si>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</si>
  <si>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</si>
  <si>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</si>
  <si>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</si>
  <si>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</si>
  <si>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</si>
  <si>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</si>
  <si>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</si>
  <si>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</si>
  <si>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</si>
  <si>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</si>
  <si>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</si>
  <si>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</si>
  <si>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</si>
  <si>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</si>
  <si>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</si>
  <si>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</si>
  <si>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</si>
  <si>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</si>
  <si>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</si>
  <si>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</si>
  <si>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</si>
  <si>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</si>
  <si>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</si>
  <si>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</si>
  <si>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</si>
  <si>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</si>
  <si>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</si>
  <si>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</si>
  <si>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</si>
  <si>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</si>
  <si>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</si>
  <si>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</si>
  <si>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</si>
  <si>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</si>
  <si>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</si>
  <si>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</si>
  <si>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</si>
  <si>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</si>
  <si>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</si>
  <si>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</si>
  <si>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</si>
  <si>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</si>
  <si>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</si>
  <si>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</si>
  <si>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</si>
  <si>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</si>
  <si>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</si>
  <si>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</si>
  <si>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</si>
  <si>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</si>
  <si>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</si>
  <si>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</si>
  <si>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</si>
  <si>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</si>
  <si>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</si>
  <si>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</si>
  <si>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</si>
  <si>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</si>
  <si>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</si>
  <si>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</si>
  <si>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</si>
  <si>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</si>
  <si>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</si>
  <si>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</si>
  <si>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</si>
  <si>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</si>
  <si>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</si>
  <si>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</si>
  <si>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</si>
  <si>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</si>
  <si>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</si>
  <si>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</si>
  <si>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</si>
  <si>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</si>
  <si>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</si>
  <si>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</si>
  <si>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</si>
  <si>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</si>
  <si>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</si>
  <si>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</si>
  <si>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</si>
  <si>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</si>
  <si>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</si>
  <si>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</si>
  <si>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</si>
  <si>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</si>
  <si>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</si>
  <si>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</si>
  <si>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</si>
  <si>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</si>
  <si>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</si>
  <si>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</si>
  <si>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</si>
  <si>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</si>
  <si>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</si>
  <si>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</si>
  <si>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</si>
  <si>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</si>
  <si>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</si>
  <si>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</si>
  <si>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</si>
  <si>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</si>
  <si>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</si>
  <si>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</si>
  <si>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</si>
  <si>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</si>
  <si>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</si>
  <si>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</si>
  <si>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</si>
  <si>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</si>
  <si>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</si>
  <si>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</si>
  <si>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</si>
  <si>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</si>
  <si>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</si>
  <si>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</si>
  <si>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</si>
  <si>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</si>
  <si>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</si>
  <si>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</si>
  <si>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</si>
  <si>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</si>
  <si>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</si>
  <si>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</si>
  <si>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</si>
  <si>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</si>
  <si>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</si>
  <si>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</si>
  <si>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</si>
  <si>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</si>
  <si>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</si>
  <si>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</si>
  <si>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</si>
  <si>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</si>
  <si>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</si>
  <si>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</si>
  <si>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</si>
  <si>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</si>
  <si>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</si>
  <si>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</si>
  <si>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</si>
  <si>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</si>
  <si>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</si>
  <si>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</si>
  <si>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</si>
  <si>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</si>
  <si>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</si>
  <si>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</si>
  <si>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</si>
  <si>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</si>
  <si>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</si>
  <si>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</si>
  <si>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</si>
  <si>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</si>
  <si>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</si>
  <si>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</si>
  <si>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</si>
  <si>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</si>
  <si>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</si>
  <si>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</si>
  <si>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</si>
  <si>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</si>
  <si>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</si>
  <si>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</si>
  <si>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</si>
  <si>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</si>
  <si>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</si>
  <si>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</si>
  <si>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</si>
  <si>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</si>
  <si>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</si>
  <si>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</si>
  <si>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</si>
  <si>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</si>
  <si>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</si>
  <si>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</si>
  <si>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</si>
  <si>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</si>
  <si>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</si>
  <si>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</si>
  <si>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</si>
  <si>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</si>
  <si>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</si>
  <si>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</si>
  <si>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</si>
  <si>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</si>
  <si>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</si>
  <si>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</si>
  <si>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</si>
  <si>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</si>
  <si>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</si>
  <si>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</si>
  <si>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</si>
  <si>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</si>
  <si>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</si>
  <si>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</si>
  <si>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</si>
  <si>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</si>
  <si>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</si>
  <si>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</si>
  <si>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</si>
  <si>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</si>
  <si>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</si>
  <si>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</si>
  <si>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</si>
  <si>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</si>
  <si>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</si>
  <si>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</si>
  <si>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</si>
  <si>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</si>
  <si>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</si>
  <si>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</si>
  <si>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</si>
  <si>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</si>
  <si>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</si>
  <si>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</si>
  <si>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</si>
  <si>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</si>
  <si>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</si>
  <si>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</si>
  <si>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</si>
  <si>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</si>
  <si>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</si>
  <si>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</si>
  <si>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</si>
  <si>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</si>
  <si>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</si>
  <si>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</si>
  <si>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</si>
  <si>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</si>
  <si>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</si>
  <si>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</si>
  <si>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</si>
  <si>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</si>
  <si>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</si>
  <si>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</si>
  <si>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</si>
  <si>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</si>
  <si>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</si>
  <si>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</si>
  <si>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</si>
  <si>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</si>
  <si>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</si>
  <si>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</si>
  <si>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</si>
  <si>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</si>
  <si>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</si>
  <si>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</si>
  <si>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</si>
  <si>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</si>
  <si>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</si>
  <si>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</si>
  <si>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</si>
  <si>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</si>
  <si>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</si>
  <si>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</si>
  <si>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</si>
  <si>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</si>
  <si>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</si>
  <si>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</si>
  <si>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</si>
  <si>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</si>
  <si>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</si>
  <si>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</si>
  <si>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</si>
  <si>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</si>
  <si>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</si>
  <si>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</si>
  <si>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</si>
  <si>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</si>
  <si>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</si>
  <si>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</si>
  <si>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</si>
  <si>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</si>
  <si>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</si>
  <si>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</si>
  <si>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</si>
  <si>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</si>
  <si>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</si>
  <si>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</si>
  <si>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</si>
  <si>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</si>
  <si>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</si>
  <si>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</si>
  <si>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</si>
  <si>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</si>
  <si>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</si>
  <si>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</si>
  <si>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</si>
  <si>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</si>
  <si>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</si>
  <si>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</si>
  <si>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</si>
  <si>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</si>
  <si>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</si>
  <si>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</si>
  <si>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</si>
  <si>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</si>
  <si>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</si>
  <si>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</si>
  <si>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</si>
  <si>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</si>
  <si>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</si>
  <si>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</si>
  <si>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</si>
  <si>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</si>
  <si>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</si>
  <si>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</si>
  <si>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</si>
  <si>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</si>
  <si>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</si>
  <si>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</si>
  <si>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</si>
  <si>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</si>
  <si>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</si>
  <si>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</si>
  <si>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</si>
  <si>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</si>
  <si>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</si>
  <si>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</si>
  <si>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</si>
  <si>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</si>
  <si>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</si>
  <si>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</si>
  <si>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</si>
  <si>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</si>
  <si>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</si>
  <si>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</si>
  <si>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</si>
  <si>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</si>
  <si>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</si>
  <si>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</si>
  <si>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</si>
  <si>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</si>
  <si>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</si>
  <si>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</si>
  <si>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</si>
  <si>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</si>
  <si>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</si>
  <si>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</si>
  <si>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</si>
  <si>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</si>
  <si>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</si>
  <si>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</si>
  <si>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</si>
  <si>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</si>
  <si>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</si>
  <si>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</si>
  <si>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</si>
  <si>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</si>
  <si>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</si>
  <si>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</si>
  <si>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</si>
  <si>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</si>
  <si>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</si>
  <si>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</si>
  <si>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</si>
  <si>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</si>
  <si>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</si>
  <si>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</si>
  <si>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</si>
  <si>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</si>
  <si>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</si>
  <si>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</si>
  <si>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</si>
  <si>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</si>
  <si>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</si>
  <si>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</si>
  <si>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</si>
  <si>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</si>
  <si>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</si>
  <si>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</si>
  <si>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</si>
  <si>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</si>
  <si>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</si>
  <si>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</si>
  <si>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</si>
  <si>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</si>
  <si>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</si>
  <si>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</si>
  <si>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</si>
  <si>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</si>
  <si>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</si>
  <si>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</si>
  <si>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</si>
  <si>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</si>
  <si>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</si>
  <si>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</si>
  <si>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</si>
  <si>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</si>
  <si>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</si>
  <si>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</si>
  <si>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</si>
  <si>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</si>
  <si>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</si>
  <si>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</si>
  <si>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</si>
  <si>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</si>
  <si>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</si>
  <si>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</si>
  <si>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</si>
  <si>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</si>
  <si>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</si>
  <si>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</si>
  <si>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</si>
  <si>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</si>
  <si>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</si>
  <si>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</si>
  <si>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</si>
  <si>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</si>
  <si>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</si>
  <si>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</si>
  <si>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</si>
  <si>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</si>
  <si>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</si>
  <si>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</si>
  <si>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</si>
  <si>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</si>
  <si>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</si>
  <si>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</si>
  <si>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</si>
  <si>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</si>
  <si>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</si>
  <si>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</si>
  <si>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</si>
  <si>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</si>
  <si>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</si>
  <si>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</si>
  <si>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</si>
  <si>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</si>
  <si>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</si>
  <si>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</si>
  <si>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</si>
  <si>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</si>
  <si>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</si>
  <si>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</si>
  <si>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</si>
  <si>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</si>
  <si>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</si>
  <si>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</si>
  <si>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</si>
  <si>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</si>
  <si>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</si>
  <si>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</si>
  <si>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</si>
  <si>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</si>
  <si>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</si>
  <si>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</si>
  <si>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</si>
  <si>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</si>
  <si>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</si>
  <si>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</si>
  <si>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</si>
  <si>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</si>
  <si>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</si>
  <si>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</si>
  <si>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</si>
  <si>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</si>
  <si>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</si>
  <si>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</si>
  <si>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</si>
  <si>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</si>
  <si>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</si>
  <si>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</si>
  <si>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</si>
  <si>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</si>
  <si>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</si>
  <si>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</si>
  <si>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</si>
  <si>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</si>
  <si>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</si>
  <si>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</si>
  <si>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</si>
  <si>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</si>
  <si>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</si>
  <si>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</si>
  <si>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</si>
  <si>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</si>
  <si>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</si>
  <si>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</si>
  <si>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</si>
  <si>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</si>
  <si>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</si>
  <si>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</si>
  <si>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</si>
  <si>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</si>
  <si>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</si>
  <si>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</si>
  <si>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</si>
  <si>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</si>
  <si>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</si>
  <si>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</si>
  <si>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</si>
  <si>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</si>
  <si>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</si>
  <si>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</si>
  <si>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</si>
  <si>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</si>
  <si>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</si>
  <si>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</si>
  <si>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</si>
  <si>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</si>
  <si>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</si>
  <si>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</si>
  <si>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</si>
  <si>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</si>
  <si>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</si>
  <si>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</si>
  <si>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</si>
  <si>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</si>
  <si>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</si>
  <si>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</si>
  <si>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</si>
  <si>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</si>
  <si>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</si>
  <si>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</si>
  <si>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</si>
  <si>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</si>
  <si>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</si>
  <si>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</si>
  <si>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</si>
  <si>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</si>
  <si>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</si>
  <si>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</si>
  <si>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</si>
  <si>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</si>
  <si>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</si>
  <si>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</si>
  <si>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</si>
  <si>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</si>
  <si>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</si>
  <si>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</si>
  <si>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</si>
  <si>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</si>
  <si>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</si>
  <si>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</si>
  <si>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</si>
  <si>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</si>
  <si>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</si>
  <si>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</si>
  <si>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</si>
  <si>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</si>
  <si>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</si>
  <si>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</si>
  <si>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</si>
  <si>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</si>
  <si>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</si>
  <si>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</si>
  <si>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</si>
  <si>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</si>
  <si>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</si>
  <si>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</si>
  <si>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</si>
  <si>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</si>
  <si>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</si>
  <si>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</si>
  <si>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</si>
  <si>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</si>
  <si>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</si>
  <si>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</si>
  <si>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</si>
  <si>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</si>
  <si>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</si>
  <si>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</si>
  <si>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</si>
  <si>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</si>
  <si>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</si>
  <si>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</si>
  <si>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</si>
  <si>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</si>
  <si>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</si>
  <si>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</si>
  <si>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</si>
  <si>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</si>
  <si>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</si>
  <si>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</si>
  <si>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</si>
  <si>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</si>
  <si>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</si>
  <si>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</si>
  <si>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</si>
  <si>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</si>
  <si>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</si>
  <si>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</si>
  <si>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</si>
  <si>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</si>
  <si>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</si>
  <si>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</si>
  <si>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</si>
  <si>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</si>
  <si>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</si>
  <si>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</si>
  <si>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</si>
  <si>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</si>
  <si>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</si>
  <si>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</si>
  <si>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</si>
  <si>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</si>
  <si>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</si>
  <si>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</si>
  <si>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</si>
  <si>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</si>
  <si>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</si>
  <si>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</si>
  <si>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</si>
  <si>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</si>
  <si>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</si>
  <si>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</si>
  <si>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</si>
  <si>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</si>
  <si>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</si>
  <si>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</si>
  <si>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</si>
  <si>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</si>
  <si>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</si>
  <si>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</si>
  <si>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</si>
  <si>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</si>
  <si>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</si>
  <si>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</si>
  <si>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</si>
  <si>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</si>
  <si>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</si>
  <si>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</si>
  <si>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</si>
  <si>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</si>
  <si>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</si>
  <si>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</si>
  <si>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</si>
  <si>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</si>
  <si>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</si>
  <si>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</si>
  <si>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</si>
  <si>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</si>
  <si>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</si>
  <si>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</si>
  <si>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</si>
  <si>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</si>
  <si>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</si>
  <si>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</si>
  <si>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</si>
  <si>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</si>
  <si>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</si>
  <si>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</si>
  <si>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</si>
  <si>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</si>
  <si>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</si>
  <si>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</si>
  <si>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</si>
  <si>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</si>
  <si>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</si>
  <si>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</si>
  <si>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</si>
  <si>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</si>
  <si>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</si>
  <si>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</si>
  <si>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</si>
  <si>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</si>
  <si>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</si>
  <si>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</si>
  <si>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</si>
  <si>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</si>
  <si>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</si>
  <si>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</si>
  <si>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</si>
  <si>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</si>
  <si>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</si>
  <si>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</si>
  <si>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</si>
  <si>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</si>
  <si>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</si>
  <si>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</si>
  <si>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</si>
  <si>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</si>
  <si>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</si>
  <si>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</si>
  <si>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</si>
  <si>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</si>
  <si>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</si>
  <si>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</si>
  <si>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</si>
  <si>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</si>
  <si>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</si>
  <si>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</si>
  <si>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</si>
  <si>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</si>
  <si>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</si>
  <si>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</si>
  <si>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</si>
  <si>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</si>
  <si>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</si>
  <si>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</si>
  <si>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</si>
  <si>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</si>
  <si>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</si>
  <si>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</si>
  <si>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</si>
  <si>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</si>
  <si>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</si>
  <si>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</si>
  <si>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</si>
  <si>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</si>
  <si>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</si>
  <si>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</si>
  <si>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</si>
  <si>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</si>
  <si>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</si>
  <si>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</si>
  <si>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</si>
  <si>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</si>
  <si>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</si>
  <si>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</si>
  <si>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</si>
  <si>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</si>
  <si>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</si>
  <si>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</si>
  <si>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</si>
  <si>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</si>
  <si>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</si>
  <si>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</si>
  <si>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</si>
  <si>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</si>
  <si>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</si>
  <si>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</si>
  <si>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</si>
  <si>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</si>
  <si>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</si>
  <si>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</si>
  <si>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</si>
  <si>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</si>
  <si>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</si>
  <si>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</si>
  <si>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</si>
  <si>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</si>
  <si>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</si>
  <si>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</si>
  <si>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</si>
  <si>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</si>
  <si>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</si>
  <si>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</si>
  <si>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</si>
  <si>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</si>
  <si>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</si>
  <si>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</si>
  <si>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</si>
  <si>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</si>
  <si>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</si>
  <si>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</si>
  <si>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</si>
  <si>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</si>
  <si>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</si>
  <si>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</si>
  <si>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</si>
  <si>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</si>
  <si>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</si>
  <si>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</si>
  <si>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</si>
  <si>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</si>
  <si>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</si>
  <si>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</si>
  <si>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</si>
  <si>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</si>
  <si>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</si>
  <si>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</si>
  <si>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</si>
  <si>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</si>
  <si>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</si>
  <si>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</si>
  <si>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</si>
  <si>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</si>
  <si>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</si>
  <si>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</si>
  <si>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</si>
  <si>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</si>
  <si>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</si>
  <si>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</si>
  <si>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</si>
  <si>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</si>
  <si>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</si>
  <si>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</si>
  <si>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</si>
  <si>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</si>
  <si>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</si>
  <si>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</si>
  <si>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</si>
  <si>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</si>
  <si>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</si>
  <si>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</si>
  <si>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</si>
  <si>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</si>
  <si>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</si>
  <si>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</si>
  <si>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</si>
  <si>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</si>
  <si>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</si>
  <si>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</si>
  <si>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</si>
  <si>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</si>
  <si>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</si>
  <si>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</si>
  <si>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</si>
  <si>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</si>
  <si>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</si>
  <si>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</si>
  <si>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</si>
  <si>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</si>
  <si>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</si>
  <si>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</si>
  <si>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</si>
  <si>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</si>
  <si>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</si>
  <si>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</si>
  <si>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</si>
  <si>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</si>
  <si>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</si>
  <si>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</si>
  <si>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</si>
  <si>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</si>
  <si>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</si>
  <si>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</si>
  <si>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</si>
  <si>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</si>
  <si>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</si>
  <si>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</si>
  <si>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</si>
  <si>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</si>
  <si>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</si>
  <si>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</si>
  <si>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</si>
  <si>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</si>
  <si>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</si>
  <si>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</si>
  <si>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</si>
  <si>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</si>
  <si>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</si>
  <si>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</si>
  <si>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</si>
  <si>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</si>
  <si>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</si>
  <si>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</si>
  <si>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</si>
  <si>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</si>
  <si>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</si>
  <si>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</si>
  <si>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</si>
  <si>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</si>
  <si>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</si>
  <si>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</si>
  <si>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</si>
  <si>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</si>
  <si>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</si>
  <si>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</si>
  <si>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</si>
  <si>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</si>
  <si>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</si>
  <si>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</si>
  <si>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</si>
  <si>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</si>
  <si>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</si>
  <si>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</si>
  <si>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</si>
  <si>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</si>
  <si>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</si>
  <si>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</si>
  <si>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</si>
  <si>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</si>
  <si>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</si>
  <si>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</si>
  <si>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</si>
  <si>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</si>
  <si>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</si>
  <si>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</si>
  <si>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</si>
  <si>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</si>
  <si>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</si>
  <si>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</si>
  <si>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</si>
  <si>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</si>
  <si>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</si>
  <si>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</si>
  <si>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</si>
  <si>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</si>
  <si>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</si>
  <si>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</si>
  <si>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</si>
  <si>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</si>
  <si>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</si>
  <si>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</si>
  <si>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</si>
  <si>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</si>
  <si>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</si>
  <si>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</si>
  <si>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</si>
  <si>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</si>
  <si>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</si>
  <si>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</si>
  <si>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</si>
  <si>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</si>
  <si>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</si>
  <si>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</si>
  <si>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</si>
  <si>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</si>
  <si>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</si>
  <si>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</si>
  <si>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</si>
  <si>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</si>
  <si>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</si>
  <si>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</si>
  <si>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</si>
  <si>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</si>
  <si>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</si>
  <si>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</si>
  <si>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</si>
  <si>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</si>
  <si>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</si>
  <si>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</si>
  <si>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</si>
  <si>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</si>
  <si>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</si>
  <si>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</si>
  <si>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</si>
  <si>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</si>
  <si>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</si>
  <si>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</si>
  <si>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</si>
  <si>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</si>
  <si>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</si>
  <si>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</si>
  <si>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</si>
  <si>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</si>
  <si>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</si>
  <si>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</si>
  <si>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</si>
  <si>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</si>
  <si>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</si>
  <si>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</si>
  <si>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</si>
  <si>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</si>
  <si>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</si>
  <si>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</si>
  <si>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</si>
  <si>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</si>
  <si>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</si>
  <si>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</si>
  <si>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</si>
  <si>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</si>
  <si>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</si>
  <si>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</si>
  <si>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</si>
  <si>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</si>
  <si>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</si>
  <si>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</si>
  <si>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</si>
  <si>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</si>
  <si>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</si>
  <si>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</si>
  <si>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</si>
  <si>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</si>
  <si>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</si>
  <si>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</si>
  <si>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</si>
  <si>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</si>
  <si>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</si>
  <si>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</si>
  <si>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</si>
  <si>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</si>
  <si>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</si>
  <si>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</si>
  <si>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</si>
  <si>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</si>
  <si>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</si>
  <si>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</si>
  <si>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</si>
  <si>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</si>
  <si>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</si>
  <si>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</si>
  <si>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</si>
  <si>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</si>
  <si>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</si>
  <si>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</si>
  <si>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</si>
  <si>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</si>
  <si>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</si>
  <si>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</si>
  <si>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</si>
  <si>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</si>
  <si>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</si>
  <si>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</si>
  <si>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</si>
  <si>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</si>
  <si>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</si>
  <si>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</si>
  <si>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</si>
  <si>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</si>
  <si>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</si>
  <si>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</si>
  <si>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</si>
  <si>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</si>
  <si>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</si>
  <si>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</si>
  <si>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</si>
  <si>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</si>
  <si>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</si>
  <si>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</si>
  <si>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</si>
  <si>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</si>
  <si>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</si>
  <si>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</si>
  <si>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</si>
  <si>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</si>
  <si>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</si>
  <si>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</si>
  <si>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</si>
  <si>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</si>
  <si>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</si>
  <si>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</si>
  <si>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</si>
  <si>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</si>
  <si>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</si>
  <si>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</si>
  <si>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</si>
  <si>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</si>
  <si>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</si>
  <si>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</si>
  <si>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</si>
  <si>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</si>
  <si>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</si>
  <si>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</si>
  <si>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</si>
  <si>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</si>
  <si>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</si>
  <si>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</si>
  <si>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</si>
  <si>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</si>
  <si>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</si>
  <si>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</si>
  <si>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</si>
  <si>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</si>
  <si>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</si>
  <si>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</si>
  <si>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</si>
  <si>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</si>
  <si>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</si>
  <si>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</si>
  <si>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</si>
  <si>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</si>
  <si>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</si>
  <si>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</si>
  <si>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</si>
  <si>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</si>
  <si>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</si>
  <si>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</si>
  <si>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</si>
  <si>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</si>
  <si>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</si>
  <si>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</si>
  <si>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</si>
  <si>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</si>
  <si>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</si>
  <si>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</si>
  <si>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</si>
  <si>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</si>
  <si>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</si>
  <si>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</si>
  <si>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</si>
  <si>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</si>
  <si>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</si>
  <si>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</si>
  <si>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</si>
  <si>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</si>
  <si>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</si>
  <si>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</si>
  <si>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</si>
  <si>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</si>
  <si>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</si>
  <si>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</si>
  <si>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</si>
  <si>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</si>
  <si>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</si>
  <si>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</si>
  <si>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</si>
  <si>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</si>
  <si>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</si>
  <si>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</si>
  <si>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</si>
  <si>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</si>
  <si>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</si>
  <si>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</si>
  <si>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</si>
  <si>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</si>
  <si>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</si>
  <si>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</si>
  <si>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</si>
  <si>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</si>
  <si>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</si>
  <si>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</si>
  <si>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</si>
  <si>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</si>
  <si>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</si>
  <si>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</si>
  <si>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</si>
  <si>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</si>
  <si>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</si>
  <si>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</si>
  <si>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</si>
  <si>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</si>
  <si>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</si>
  <si>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</si>
  <si>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</si>
  <si>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</si>
  <si>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</si>
  <si>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</si>
  <si>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</si>
  <si>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</si>
  <si>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</si>
  <si>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</si>
  <si>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</si>
  <si>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</si>
  <si>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</si>
  <si>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</si>
  <si>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</si>
  <si>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</si>
  <si>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</si>
  <si>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</si>
  <si>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</si>
  <si>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</si>
  <si>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</si>
  <si>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</si>
  <si>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</si>
  <si>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</si>
  <si>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</si>
  <si>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</si>
  <si>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</si>
  <si>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</si>
  <si>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</si>
  <si>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</si>
  <si>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</si>
  <si>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</si>
  <si>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</si>
  <si>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</si>
  <si>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</si>
  <si>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</si>
  <si>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</si>
  <si>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</si>
  <si>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</si>
  <si>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</si>
  <si>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</si>
  <si>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</si>
  <si>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</si>
  <si>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</si>
  <si>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</si>
  <si>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</si>
  <si>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</si>
  <si>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</si>
  <si>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</si>
  <si>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</si>
  <si>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</si>
  <si>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</si>
  <si>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</si>
  <si>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</si>
  <si>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</si>
  <si>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</si>
  <si>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</si>
  <si>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</si>
  <si>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</si>
  <si>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</si>
  <si>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</si>
  <si>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</si>
  <si>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</si>
  <si>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</si>
  <si>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</si>
  <si>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</si>
  <si>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</si>
  <si>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</si>
  <si>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</si>
  <si>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</si>
  <si>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</si>
  <si>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</si>
  <si>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</si>
  <si>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</si>
  <si>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</si>
  <si>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</si>
  <si>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</si>
  <si>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</si>
  <si>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</si>
  <si>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</si>
  <si>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</si>
  <si>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</si>
  <si>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</si>
  <si>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</si>
  <si>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</si>
  <si>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</si>
  <si>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</si>
  <si>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</si>
  <si>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</si>
  <si>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</si>
  <si>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</si>
  <si>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</si>
  <si>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</si>
  <si>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</si>
  <si>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</si>
  <si>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</si>
  <si>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</si>
  <si>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</si>
  <si>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</si>
  <si>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</si>
  <si>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</si>
  <si>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</si>
  <si>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</si>
  <si>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</si>
  <si>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</si>
  <si>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</si>
  <si>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</si>
  <si>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</si>
  <si>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</si>
  <si>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</si>
  <si>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</si>
  <si>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</si>
  <si>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</si>
  <si>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</si>
  <si>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</si>
  <si>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</si>
  <si>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</si>
  <si>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</si>
  <si>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</si>
  <si>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</si>
  <si>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</si>
  <si>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</si>
  <si>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</si>
  <si>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</si>
  <si>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</si>
  <si>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</si>
  <si>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</si>
  <si>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</si>
  <si>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</si>
  <si>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</si>
  <si>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</si>
  <si>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</si>
  <si>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</si>
  <si>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</si>
  <si>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</si>
  <si>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</si>
  <si>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</si>
  <si>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</si>
  <si>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</si>
  <si>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</si>
  <si>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</si>
  <si>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</si>
  <si>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</si>
  <si>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</si>
  <si>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</si>
  <si>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</si>
  <si>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</si>
  <si>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</si>
  <si>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</si>
  <si>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</si>
  <si>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</si>
  <si>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</si>
  <si>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</si>
  <si>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</si>
  <si>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</si>
  <si>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</si>
  <si>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</si>
  <si>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</si>
  <si>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</si>
  <si>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</si>
  <si>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</si>
  <si>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</si>
  <si>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</si>
  <si>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</si>
  <si>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</si>
  <si>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</si>
  <si>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</si>
  <si>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</si>
  <si>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</si>
  <si>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</si>
  <si>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</si>
  <si>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</si>
  <si>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</si>
  <si>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</si>
  <si>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</si>
  <si>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</si>
  <si>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</si>
  <si>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</si>
  <si>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</si>
  <si>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</si>
  <si>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</si>
  <si>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</si>
  <si>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</si>
  <si>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</si>
  <si>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</si>
  <si>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</si>
  <si>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</si>
  <si>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</si>
  <si>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</si>
  <si>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</si>
  <si>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</si>
  <si>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</si>
  <si>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</si>
  <si>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</si>
  <si>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</si>
  <si>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</si>
  <si>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</si>
  <si>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</si>
  <si>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</si>
  <si>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</si>
  <si>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</si>
  <si>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</si>
  <si>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</si>
  <si>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</si>
  <si>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</si>
  <si>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</si>
  <si>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</si>
  <si>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</si>
  <si>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</si>
  <si>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</si>
  <si>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</si>
  <si>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</si>
  <si>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</si>
  <si>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</si>
  <si>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</si>
  <si>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</si>
  <si>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</si>
  <si>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</si>
  <si>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</si>
  <si>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</si>
  <si>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</si>
  <si>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</si>
  <si>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</si>
  <si>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</si>
  <si>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</si>
  <si>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</si>
  <si>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</si>
  <si>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</si>
  <si>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</si>
  <si>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</si>
  <si>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</si>
  <si>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</si>
  <si>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</si>
  <si>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</si>
  <si>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</si>
  <si>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</si>
  <si>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</si>
  <si>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</si>
  <si>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</si>
  <si>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</si>
  <si>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</si>
  <si>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</si>
  <si>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</si>
  <si>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</si>
  <si>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</si>
  <si>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</si>
  <si>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</si>
  <si>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</si>
  <si>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</si>
  <si>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</si>
  <si>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</si>
  <si>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</si>
  <si>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</si>
  <si>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</si>
  <si>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</si>
  <si>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</si>
  <si>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</si>
  <si>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</si>
  <si>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</si>
  <si>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</si>
  <si>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</si>
  <si>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</si>
  <si>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</si>
  <si>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</si>
  <si>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</si>
  <si>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</si>
  <si>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</si>
  <si>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</si>
  <si>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</si>
  <si>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</si>
  <si>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</si>
  <si>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</si>
  <si>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</si>
  <si>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</si>
  <si>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</si>
  <si>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</si>
  <si>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</si>
  <si>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</si>
  <si>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</si>
  <si>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</si>
  <si>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</si>
  <si>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</si>
  <si>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</si>
  <si>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</si>
  <si>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</si>
  <si>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</si>
  <si>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</si>
  <si>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</si>
  <si>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</si>
  <si>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</si>
  <si>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</si>
  <si>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</si>
  <si>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</si>
  <si>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</si>
  <si>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</si>
  <si>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</si>
  <si>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</si>
  <si>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</si>
  <si>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</si>
  <si>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</si>
  <si>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</si>
  <si>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</si>
  <si>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</si>
  <si>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</si>
  <si>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</si>
  <si>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</si>
  <si>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</si>
  <si>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</si>
  <si>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</si>
  <si>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</si>
  <si>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</si>
  <si>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</si>
  <si>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</si>
  <si>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</si>
  <si>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</si>
  <si>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</si>
  <si>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</si>
  <si>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</si>
  <si>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</si>
  <si>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</si>
  <si>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</si>
  <si>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</si>
  <si>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</si>
  <si>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</si>
  <si>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</si>
  <si>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</si>
  <si>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</si>
  <si>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</si>
  <si>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</si>
  <si>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</si>
  <si>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</si>
  <si>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</si>
  <si>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</si>
  <si>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</si>
  <si>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</si>
  <si>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</si>
  <si>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</si>
  <si>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</si>
  <si>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</si>
  <si>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</si>
  <si>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</si>
  <si>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</si>
  <si>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</si>
  <si>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</si>
  <si>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</si>
  <si>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</si>
  <si>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</si>
  <si>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</si>
  <si>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</si>
  <si>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</si>
  <si>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</si>
  <si>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</si>
  <si>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</si>
  <si>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</si>
  <si>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</si>
  <si>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</si>
  <si>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</si>
  <si>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</si>
  <si>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</si>
  <si>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</si>
  <si>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</si>
  <si>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</si>
  <si>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</si>
  <si>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</si>
  <si>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</si>
  <si>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</si>
  <si>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</si>
  <si>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</si>
  <si>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</si>
  <si>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</si>
  <si>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</si>
  <si>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</si>
  <si>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</si>
  <si>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</si>
  <si>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</si>
  <si>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</si>
  <si>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</si>
  <si>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</si>
  <si>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</si>
  <si>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</si>
  <si>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</si>
  <si>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</si>
  <si>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</si>
  <si>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</si>
  <si>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</si>
  <si>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</si>
  <si>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</si>
  <si>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</si>
  <si>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</si>
  <si>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</si>
  <si>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</si>
  <si>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</si>
  <si>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</si>
  <si>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</si>
  <si>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</si>
  <si>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</si>
  <si>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</si>
  <si>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</si>
  <si>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</si>
  <si>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</si>
  <si>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</si>
  <si>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</si>
  <si>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</si>
  <si>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</si>
  <si>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</si>
  <si>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</si>
  <si>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</si>
  <si>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</si>
  <si>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</si>
  <si>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</si>
  <si>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</si>
  <si>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</si>
  <si>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</si>
  <si>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</si>
  <si>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</si>
  <si>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</si>
  <si>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</si>
  <si>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</si>
  <si>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</si>
  <si>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</si>
  <si>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</si>
  <si>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</si>
  <si>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</si>
  <si>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</si>
  <si>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</si>
  <si>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</si>
  <si>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</si>
  <si>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</si>
  <si>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</si>
  <si>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</si>
  <si>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</si>
  <si>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</si>
  <si>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</si>
  <si>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</si>
  <si>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</si>
  <si>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</si>
  <si>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</si>
  <si>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</si>
  <si>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</si>
  <si>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</si>
  <si>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</si>
  <si>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</si>
  <si>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</si>
  <si>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</si>
  <si>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</si>
  <si>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</si>
  <si>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</si>
  <si>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</si>
  <si>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</si>
  <si>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</si>
  <si>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</si>
  <si>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</si>
  <si>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</si>
  <si>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</si>
  <si>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</si>
  <si>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</si>
  <si>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</si>
  <si>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</si>
  <si>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</si>
  <si>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</si>
  <si>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</si>
  <si>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</si>
  <si>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</si>
  <si>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</si>
  <si>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</si>
  <si>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</si>
  <si>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</si>
  <si>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</si>
  <si>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</si>
  <si>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</si>
  <si>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</si>
  <si>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</si>
  <si>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</si>
  <si>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</si>
  <si>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</si>
  <si>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</si>
  <si>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</si>
  <si>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</si>
  <si>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</si>
  <si>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</si>
  <si>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</si>
  <si>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</si>
  <si>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</si>
  <si>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</si>
  <si>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</si>
  <si>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</si>
  <si>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</si>
  <si>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</si>
  <si>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</si>
  <si>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</si>
  <si>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</si>
  <si>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</si>
  <si>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</si>
  <si>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</si>
  <si>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</si>
  <si>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</si>
  <si>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</si>
  <si>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</si>
  <si>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</si>
  <si>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</si>
  <si>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</si>
  <si>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</si>
  <si>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</si>
  <si>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</si>
  <si>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</si>
  <si>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</si>
  <si>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</si>
  <si>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</si>
  <si>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</si>
  <si>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</si>
  <si>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</si>
  <si>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</si>
  <si>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</si>
  <si>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</si>
  <si>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</si>
  <si>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</si>
  <si>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</si>
  <si>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</si>
  <si>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</si>
  <si>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</si>
  <si>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</si>
  <si>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</si>
  <si>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</si>
  <si>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</si>
  <si>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</si>
  <si>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</si>
  <si>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</si>
  <si>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</si>
  <si>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</si>
  <si>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</si>
  <si>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</si>
  <si>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</si>
  <si>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</si>
  <si>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</si>
  <si>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</si>
  <si>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</si>
  <si>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</si>
  <si>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</si>
  <si>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</si>
  <si>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</si>
  <si>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</si>
  <si>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</si>
  <si>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</si>
  <si>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</si>
  <si>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</si>
  <si>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</si>
  <si>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</si>
  <si>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</si>
  <si>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</si>
  <si>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</si>
  <si>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</si>
  <si>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</si>
  <si>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</si>
  <si>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</si>
  <si>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</si>
  <si>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</si>
  <si>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</si>
  <si>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</si>
  <si>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</si>
  <si>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</si>
  <si>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</si>
  <si>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</si>
  <si>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</si>
  <si>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</si>
  <si>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</si>
  <si>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</si>
  <si>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</si>
  <si>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</si>
  <si>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</si>
  <si>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</si>
  <si>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</si>
  <si>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</si>
  <si>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</si>
  <si>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</si>
  <si>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</si>
  <si>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</si>
  <si>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</si>
  <si>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</si>
  <si>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</si>
  <si>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</si>
  <si>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</si>
  <si>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</si>
  <si>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</si>
  <si>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</si>
  <si>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</si>
  <si>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</si>
  <si>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</si>
  <si>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</si>
  <si>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</si>
  <si>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</si>
  <si>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</si>
  <si>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</si>
  <si>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</si>
  <si>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</si>
  <si>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</si>
  <si>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</si>
  <si>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</si>
  <si>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</si>
  <si>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</si>
  <si>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</si>
  <si>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</si>
  <si>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</si>
  <si>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</si>
  <si>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</si>
  <si>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</si>
  <si>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</si>
  <si>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</si>
  <si>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</si>
  <si>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</si>
  <si>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</si>
  <si>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</si>
  <si>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</si>
  <si>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</si>
  <si>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</si>
  <si>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</si>
  <si>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</si>
  <si>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</si>
  <si>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</si>
  <si>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</si>
  <si>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</si>
  <si>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</si>
  <si>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</si>
  <si>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</si>
  <si>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</si>
  <si>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</si>
  <si>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</si>
  <si>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</si>
  <si>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</si>
  <si>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</si>
  <si>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</si>
  <si>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</si>
  <si>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</si>
  <si>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</si>
  <si>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</si>
  <si>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</si>
  <si>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</si>
  <si>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</si>
  <si>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</si>
  <si>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</si>
  <si>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</si>
  <si>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</si>
  <si>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</si>
  <si>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</si>
  <si>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</si>
  <si>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</si>
  <si>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</si>
  <si>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</si>
  <si>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</si>
  <si>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</si>
  <si>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</si>
  <si>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</si>
  <si>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</si>
  <si>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</si>
  <si>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</si>
  <si>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</si>
  <si>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</si>
  <si>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</si>
  <si>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</si>
  <si>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</si>
  <si>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</si>
  <si>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</si>
  <si>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</si>
  <si>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</si>
  <si>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</si>
  <si>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</si>
  <si>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</si>
  <si>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</si>
  <si>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</si>
  <si>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</si>
  <si>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</si>
  <si>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</si>
  <si>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</si>
  <si>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</si>
  <si>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</si>
  <si>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</si>
  <si>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</si>
  <si>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</si>
  <si>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</si>
  <si>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</si>
  <si>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</si>
  <si>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</si>
  <si>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</si>
  <si>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</si>
  <si>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</si>
  <si>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</si>
  <si>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</si>
  <si>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</si>
  <si>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</si>
  <si>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</si>
  <si>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</si>
  <si>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</si>
  <si>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</si>
  <si>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</si>
  <si>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</si>
  <si>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</si>
  <si>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</si>
  <si>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</si>
  <si>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</si>
  <si>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</si>
  <si>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</si>
  <si>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</si>
  <si>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</si>
  <si>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</si>
  <si>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</si>
  <si>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</si>
  <si>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</si>
  <si>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</si>
  <si>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</si>
  <si>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</si>
  <si>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</si>
  <si>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</si>
  <si>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</si>
  <si>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</si>
  <si>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</si>
  <si>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</si>
  <si>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</si>
  <si>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</si>
  <si>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</si>
  <si>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</si>
  <si>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</si>
  <si>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</si>
  <si>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</si>
  <si>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</si>
  <si>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</si>
  <si>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</si>
  <si>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</si>
  <si>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</si>
  <si>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</si>
  <si>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</si>
  <si>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</si>
  <si>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</si>
  <si>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</si>
  <si>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</si>
  <si>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</si>
  <si>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</si>
  <si>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</si>
  <si>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</si>
  <si>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</si>
  <si>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</si>
  <si>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</si>
  <si>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</si>
  <si>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</si>
  <si>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</si>
  <si>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</si>
  <si>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</si>
  <si>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</si>
  <si>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</si>
  <si>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</si>
  <si>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</si>
  <si>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</si>
  <si>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</si>
  <si>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</si>
  <si>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</si>
  <si>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</si>
  <si>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</si>
  <si>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</si>
  <si>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</si>
  <si>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</si>
  <si>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</si>
  <si>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</si>
  <si>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</si>
  <si>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</si>
  <si>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</si>
  <si>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</si>
  <si>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</si>
  <si>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</si>
  <si>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</si>
  <si>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</si>
  <si>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</si>
  <si>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</si>
  <si>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</si>
  <si>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</si>
  <si>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</si>
  <si>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</si>
  <si>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</si>
  <si>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</si>
  <si>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</si>
  <si>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</si>
  <si>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</si>
  <si>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</si>
  <si>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</si>
  <si>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</si>
  <si>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</si>
  <si>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</si>
  <si>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</si>
  <si>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</si>
  <si>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</si>
  <si>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</si>
  <si>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</si>
  <si>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</si>
  <si>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</si>
  <si>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</si>
  <si>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</si>
  <si>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</si>
  <si>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</si>
  <si>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</si>
  <si>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</si>
  <si>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</si>
  <si>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</si>
  <si>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</si>
  <si>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</si>
  <si>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</si>
  <si>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</si>
  <si>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</si>
  <si>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</si>
  <si>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</si>
  <si>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</si>
  <si>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</si>
  <si>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</si>
  <si>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</si>
  <si>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</si>
  <si>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</si>
  <si>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</si>
  <si>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</si>
  <si>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</si>
  <si>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</si>
  <si>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</si>
  <si>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</si>
  <si>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</si>
  <si>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</si>
  <si>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</si>
  <si>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</si>
  <si>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</si>
  <si>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</si>
  <si>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</si>
  <si>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</si>
  <si>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</si>
  <si>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</si>
  <si>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</si>
  <si>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</si>
  <si>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</si>
  <si>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</si>
  <si>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</si>
  <si>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</si>
  <si>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</si>
  <si>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</si>
  <si>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</si>
  <si>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</si>
  <si>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</si>
  <si>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</si>
  <si>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</si>
  <si>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</si>
  <si>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</si>
  <si>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</si>
  <si>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</si>
  <si>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</si>
  <si>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</si>
  <si>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</si>
  <si>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</si>
  <si>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</si>
  <si>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</si>
  <si>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</si>
  <si>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</si>
  <si>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</si>
  <si>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</si>
  <si>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</si>
  <si>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</si>
  <si>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</si>
  <si>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</si>
  <si>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</si>
  <si>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</si>
  <si>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</si>
  <si>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</si>
  <si>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</si>
  <si>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</si>
  <si>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</si>
  <si>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</si>
  <si>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</si>
  <si>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</si>
  <si>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</si>
  <si>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</si>
  <si>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</si>
  <si>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</si>
  <si>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</si>
  <si>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</si>
  <si>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</si>
  <si>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</si>
  <si>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</si>
  <si>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</si>
  <si>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</si>
  <si>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</si>
  <si>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</si>
  <si>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</si>
  <si>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</si>
  <si>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</si>
  <si>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</si>
  <si>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</si>
  <si>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</si>
  <si>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</si>
  <si>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</si>
  <si>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</si>
  <si>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</si>
  <si>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</si>
  <si>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</si>
  <si>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</si>
  <si>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</si>
  <si>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</si>
  <si>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</si>
  <si>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</si>
  <si>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</si>
  <si>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</si>
  <si>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</si>
  <si>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</si>
  <si>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</si>
  <si>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</si>
  <si>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</si>
  <si>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</si>
  <si>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</si>
  <si>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</si>
  <si>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</si>
  <si>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</si>
  <si>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</si>
  <si>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</si>
  <si>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</si>
  <si>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</si>
  <si>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</si>
  <si>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</si>
  <si>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</si>
  <si>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</si>
  <si>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</si>
  <si>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</si>
  <si>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</si>
  <si>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</si>
  <si>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</si>
  <si>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</si>
  <si>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</si>
  <si>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</si>
  <si>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</si>
  <si>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</si>
  <si>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</si>
  <si>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</si>
  <si>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</si>
  <si>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</si>
  <si>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</si>
  <si>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</si>
  <si>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</si>
  <si>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</si>
  <si>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</si>
  <si>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</si>
  <si>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</si>
  <si>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</si>
  <si>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</si>
  <si>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</si>
  <si>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</si>
  <si>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</si>
  <si>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</si>
  <si>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</si>
  <si>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</si>
  <si>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</si>
  <si>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</si>
  <si>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</si>
  <si>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</si>
  <si>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</si>
  <si>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</si>
  <si>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</si>
  <si>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</si>
  <si>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</si>
  <si>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</si>
  <si>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</si>
  <si>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</si>
  <si>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</si>
  <si>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</si>
  <si>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</si>
  <si>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</si>
  <si>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</si>
  <si>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</si>
  <si>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</si>
  <si>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</si>
  <si>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</si>
  <si>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</si>
  <si>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</si>
  <si>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</si>
  <si>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</si>
  <si>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</si>
  <si>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</si>
  <si>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</si>
  <si>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</si>
  <si>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</si>
  <si>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</si>
  <si>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</si>
  <si>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</si>
  <si>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</si>
  <si>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</si>
  <si>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</si>
  <si>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</si>
  <si>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</si>
  <si>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</si>
  <si>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</si>
  <si>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</si>
  <si>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</si>
  <si>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</si>
  <si>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</si>
  <si>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</si>
  <si>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</si>
  <si>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</si>
  <si>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</si>
  <si>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</si>
  <si>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</si>
  <si>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</si>
  <si>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</si>
  <si>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</si>
  <si>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</si>
  <si>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</si>
  <si>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</si>
  <si>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</si>
  <si>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</si>
  <si>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</si>
  <si>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</si>
  <si>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</si>
  <si>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</si>
  <si>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</si>
  <si>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</si>
  <si>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</si>
  <si>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</si>
  <si>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</si>
  <si>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</si>
  <si>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</si>
  <si>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</si>
  <si>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</si>
  <si>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</si>
  <si>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</si>
  <si>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</si>
  <si>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</si>
  <si>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</si>
  <si>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</si>
  <si>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</si>
  <si>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</si>
  <si>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</si>
  <si>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</si>
  <si>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</si>
  <si>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</si>
  <si>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</si>
  <si>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</si>
  <si>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</si>
  <si>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</si>
  <si>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</si>
  <si>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</si>
  <si>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</si>
  <si>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</si>
  <si>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</si>
  <si>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</si>
  <si>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</si>
  <si>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</si>
  <si>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</si>
  <si>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</si>
  <si>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</si>
  <si>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</si>
  <si>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</si>
  <si>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</si>
  <si>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</si>
  <si>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</si>
  <si>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</si>
  <si>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</si>
  <si>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</si>
  <si>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</si>
  <si>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</si>
  <si>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</si>
  <si>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</si>
  <si>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</si>
  <si>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</si>
  <si>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</si>
  <si>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</si>
  <si>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</si>
  <si>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</si>
  <si>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</si>
  <si>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</si>
  <si>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</si>
  <si>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</si>
  <si>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</si>
  <si>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</si>
  <si>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</si>
  <si>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</si>
  <si>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</si>
  <si>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</si>
  <si>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</si>
  <si>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</si>
  <si>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</si>
  <si>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</si>
  <si>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</si>
  <si>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</si>
  <si>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</si>
  <si>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</si>
  <si>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</si>
  <si>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</si>
  <si>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</si>
  <si>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</si>
  <si>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</si>
  <si>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</si>
  <si>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</si>
  <si>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</si>
  <si>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</si>
  <si>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</si>
  <si>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</si>
  <si>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</si>
  <si>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</si>
  <si>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</si>
  <si>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</si>
  <si>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</si>
  <si>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</si>
  <si>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</si>
  <si>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</si>
  <si>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</si>
  <si>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</si>
  <si>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</si>
  <si>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</si>
  <si>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</si>
  <si>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</si>
  <si>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</si>
  <si>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</si>
  <si>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</si>
  <si>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</si>
  <si>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</si>
  <si>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</si>
  <si>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</si>
  <si>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</si>
  <si>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</si>
  <si>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</si>
  <si>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</si>
  <si>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</si>
  <si>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</si>
  <si>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</si>
  <si>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</si>
  <si>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</si>
  <si>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</si>
  <si>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</si>
  <si>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</si>
  <si>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</si>
  <si>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</si>
  <si>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</si>
  <si>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</si>
  <si>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</si>
  <si>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</si>
  <si>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</si>
  <si>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</si>
  <si>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</si>
  <si>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</si>
  <si>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</si>
  <si>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</si>
  <si>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</si>
  <si>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</si>
  <si>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</si>
  <si>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</si>
  <si>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</si>
  <si>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</si>
  <si>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</si>
  <si>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</si>
  <si>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</si>
  <si>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</si>
  <si>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</si>
  <si>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</si>
  <si>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</si>
  <si>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</si>
  <si>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</si>
  <si>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</si>
  <si>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</si>
  <si>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</si>
  <si>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</si>
  <si>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</si>
  <si>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</si>
  <si>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</si>
  <si>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</si>
  <si>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</si>
  <si>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</si>
  <si>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</si>
  <si>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</si>
  <si>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</si>
  <si>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</si>
  <si>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</si>
  <si>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</si>
  <si>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</si>
  <si>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</si>
  <si>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</si>
  <si>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</si>
  <si>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</si>
  <si>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</si>
  <si>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</si>
  <si>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</si>
  <si>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</si>
  <si>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</si>
  <si>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</si>
  <si>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</si>
  <si>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</si>
  <si>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</si>
  <si>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</si>
  <si>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</si>
  <si>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</si>
  <si>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</si>
  <si>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</si>
  <si>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</si>
  <si>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</si>
  <si>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</si>
  <si>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</si>
  <si>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</si>
  <si>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</si>
  <si>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</si>
  <si>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</si>
  <si>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</si>
  <si>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</si>
  <si>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</si>
  <si>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</si>
  <si>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</si>
  <si>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</si>
  <si>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</si>
  <si>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</si>
  <si>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</si>
  <si>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</si>
  <si>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</si>
  <si>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</si>
  <si>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</si>
  <si>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</si>
  <si>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</si>
  <si>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</si>
  <si>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</si>
  <si>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</si>
  <si>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</si>
  <si>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</si>
  <si>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</si>
  <si>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</si>
  <si>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</si>
  <si>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</si>
  <si>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</si>
  <si>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</si>
  <si>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</si>
  <si>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</si>
  <si>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</si>
  <si>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</si>
  <si>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</si>
  <si>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</si>
  <si>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</si>
  <si>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</si>
  <si>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</si>
  <si>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</si>
  <si>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</si>
  <si>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</si>
  <si>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</si>
  <si>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</si>
  <si>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</si>
  <si>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</si>
  <si>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</si>
  <si>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</si>
  <si>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</si>
  <si>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</si>
  <si>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</si>
  <si>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</si>
  <si>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</si>
  <si>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</si>
  <si>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</si>
  <si>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</si>
  <si>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</si>
  <si>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</si>
  <si>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</si>
  <si>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</si>
  <si>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</si>
  <si>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</si>
  <si>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</si>
  <si>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</si>
  <si>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</si>
  <si>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</si>
  <si>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</si>
  <si>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</si>
  <si>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</si>
  <si>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</si>
  <si>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</si>
  <si>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</si>
  <si>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</si>
  <si>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</si>
  <si>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</si>
  <si>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</si>
  <si>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</si>
  <si>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</si>
  <si>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</si>
  <si>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</si>
  <si>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</si>
  <si>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</si>
  <si>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</si>
  <si>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</si>
  <si>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</si>
  <si>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</si>
  <si>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</si>
  <si>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</si>
  <si>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</si>
  <si>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</si>
  <si>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</si>
  <si>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</si>
  <si>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</si>
  <si>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</si>
  <si>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</si>
  <si>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</si>
  <si>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</si>
  <si>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</si>
  <si>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</si>
  <si>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</si>
  <si>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</si>
  <si>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</si>
  <si>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</si>
  <si>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</si>
  <si>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</si>
  <si>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</si>
  <si>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</si>
  <si>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</si>
  <si>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</si>
  <si>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</si>
  <si>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</si>
  <si>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</si>
  <si>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</si>
  <si>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</si>
  <si>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</si>
  <si>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</si>
  <si>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</si>
  <si>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</si>
  <si>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</si>
  <si>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</si>
  <si>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</si>
  <si>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</si>
  <si>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</si>
  <si>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</si>
  <si>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</si>
  <si>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</si>
  <si>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</si>
  <si>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</si>
  <si>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</si>
  <si>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</si>
  <si>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</si>
  <si>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</si>
  <si>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</si>
  <si>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</si>
  <si>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</si>
  <si>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</si>
  <si>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</si>
  <si>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</si>
  <si>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</si>
  <si>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</si>
  <si>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</si>
  <si>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</si>
  <si>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</si>
  <si>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</si>
  <si>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</si>
  <si>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</si>
  <si>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</si>
  <si>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</si>
  <si>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</si>
  <si>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</si>
  <si>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</si>
  <si>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</si>
  <si>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</si>
  <si>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</si>
  <si>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</si>
  <si>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</si>
  <si>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</si>
  <si>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</si>
  <si>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</si>
  <si>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</si>
  <si>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</si>
  <si>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</si>
  <si>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</si>
  <si>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</si>
  <si>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</si>
  <si>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</si>
  <si>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</si>
  <si>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</si>
  <si>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</si>
  <si>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</si>
  <si>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</si>
  <si>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</si>
  <si>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</si>
  <si>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</si>
  <si>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</si>
  <si>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</si>
  <si>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</si>
  <si>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</si>
  <si>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</si>
  <si>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</si>
  <si>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</si>
  <si>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</si>
  <si>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</si>
  <si>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</si>
  <si>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</si>
  <si>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</si>
  <si>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</si>
  <si>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</si>
  <si>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</si>
  <si>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</si>
  <si>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</si>
  <si>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</si>
  <si>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</si>
  <si>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</si>
  <si>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</si>
  <si>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</si>
  <si>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</si>
  <si>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</si>
  <si>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</si>
  <si>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</si>
  <si>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</si>
  <si>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</si>
  <si>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</si>
  <si>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</si>
  <si>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</si>
  <si>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</si>
  <si>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</si>
  <si>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</si>
  <si>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</si>
  <si>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</si>
  <si>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</si>
  <si>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</si>
  <si>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</si>
  <si>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</si>
  <si>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</si>
  <si>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</si>
  <si>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</si>
  <si>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</si>
  <si>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</si>
  <si>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</si>
  <si>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</si>
  <si>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</si>
  <si>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</si>
  <si>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</si>
  <si>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</si>
  <si>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</si>
  <si>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</si>
  <si>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</si>
  <si>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</si>
  <si>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</si>
  <si>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</si>
  <si>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</si>
  <si>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</si>
  <si>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</si>
  <si>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</si>
  <si>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</si>
  <si>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</si>
  <si>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</si>
  <si>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</si>
  <si>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</si>
  <si>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</si>
  <si>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</si>
  <si>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</si>
  <si>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</si>
  <si>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</si>
  <si>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</si>
  <si>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</si>
  <si>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</si>
  <si>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</si>
  <si>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</si>
  <si>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</si>
  <si>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</si>
  <si>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</si>
  <si>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</si>
  <si>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</si>
  <si>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</si>
  <si>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</si>
  <si>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</si>
  <si>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</si>
  <si>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</si>
  <si>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</si>
  <si>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</si>
  <si>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</si>
  <si>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</si>
  <si>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</si>
  <si>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</si>
  <si>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</si>
  <si>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</si>
  <si>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</si>
  <si>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</si>
  <si>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</si>
  <si>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</si>
  <si>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</si>
  <si>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</si>
  <si>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</si>
  <si>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</si>
  <si>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</si>
  <si>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</si>
  <si>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</si>
  <si>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</si>
  <si>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</si>
  <si>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</si>
  <si>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</si>
  <si>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</si>
  <si>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</si>
  <si>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</si>
  <si>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</si>
  <si>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</si>
  <si>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</si>
  <si>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</si>
  <si>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</si>
  <si>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</si>
  <si>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</si>
  <si>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</si>
  <si>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</si>
  <si>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</si>
  <si>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</si>
  <si>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</si>
  <si>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</si>
  <si>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</si>
  <si>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</si>
  <si>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</si>
  <si>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</si>
  <si>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</si>
  <si>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</si>
  <si>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</si>
  <si>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</si>
  <si>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</si>
  <si>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</si>
  <si>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</si>
  <si>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</si>
  <si>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</si>
  <si>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</si>
  <si>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</si>
  <si>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</si>
  <si>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</si>
  <si>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</si>
  <si>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</si>
  <si>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</si>
  <si>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</si>
  <si>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</si>
  <si>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</si>
  <si>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</si>
  <si>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</si>
  <si>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</si>
  <si>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</si>
  <si>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</si>
  <si>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</si>
  <si>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</si>
  <si>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</si>
  <si>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</si>
  <si>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</si>
  <si>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</si>
  <si>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</si>
  <si>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</si>
  <si>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</si>
  <si>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</si>
  <si>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</si>
  <si>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</si>
  <si>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</si>
  <si>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</si>
  <si>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</si>
  <si>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</si>
  <si>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</si>
  <si>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</si>
  <si>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</si>
  <si>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</si>
  <si>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</si>
  <si>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</si>
  <si>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</si>
  <si>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</si>
  <si>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</si>
  <si>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</si>
  <si>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</si>
  <si>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</si>
  <si>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</si>
  <si>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</si>
  <si>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</si>
  <si>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</si>
  <si>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</si>
  <si>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</si>
  <si>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</si>
  <si>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</si>
  <si>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</si>
  <si>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</si>
  <si>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</si>
  <si>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</si>
  <si>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</si>
  <si>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</si>
  <si>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</si>
  <si>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</si>
  <si>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</si>
  <si>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</si>
  <si>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</si>
  <si>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</si>
  <si>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</si>
  <si>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</si>
  <si>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</si>
  <si>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</si>
  <si>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</si>
  <si>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</si>
  <si>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</si>
  <si>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</si>
  <si>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</si>
  <si>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</si>
  <si>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</si>
  <si>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</si>
  <si>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</si>
  <si>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</si>
  <si>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</si>
  <si>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</si>
  <si>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</si>
  <si>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</si>
  <si>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</si>
  <si>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</si>
  <si>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</si>
  <si>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</si>
  <si>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</si>
  <si>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</si>
  <si>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</si>
  <si>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</si>
  <si>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</si>
  <si>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</si>
  <si>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</si>
  <si>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</si>
  <si>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</si>
  <si>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</si>
  <si>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</si>
  <si>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</si>
  <si>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</si>
  <si>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</si>
  <si>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</si>
  <si>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</si>
  <si>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</si>
  <si>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</si>
  <si>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</si>
  <si>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</si>
  <si>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</si>
  <si>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</si>
  <si>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</si>
  <si>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</si>
  <si>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</si>
  <si>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</si>
  <si>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</si>
  <si>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</si>
  <si>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</si>
  <si>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</si>
  <si>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</si>
  <si>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</si>
  <si>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</si>
  <si>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</si>
  <si>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</si>
  <si>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</si>
  <si>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</si>
  <si>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</si>
  <si>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</si>
  <si>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</si>
  <si>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</si>
  <si>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</si>
  <si>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</si>
  <si>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</si>
  <si>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</si>
  <si>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</si>
  <si>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</si>
  <si>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</si>
  <si>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</si>
  <si>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</si>
  <si>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</si>
  <si>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</si>
  <si>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</si>
  <si>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</si>
  <si>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</si>
  <si>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</si>
  <si>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</si>
  <si>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</si>
  <si>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</si>
  <si>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</si>
  <si>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</si>
  <si>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</si>
  <si>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</si>
  <si>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</si>
  <si>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</si>
  <si>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</si>
  <si>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</si>
  <si>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</si>
  <si>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</si>
  <si>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</si>
  <si>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</si>
  <si>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</si>
  <si>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</si>
  <si>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</si>
  <si>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</si>
  <si>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</si>
  <si>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</si>
  <si>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</si>
  <si>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</si>
  <si>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</si>
  <si>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</si>
  <si>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</si>
  <si>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</si>
  <si>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</si>
  <si>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</si>
  <si>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</si>
  <si>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</si>
  <si>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</si>
  <si>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</si>
  <si>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</si>
  <si>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</si>
  <si>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</si>
  <si>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</si>
  <si>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</si>
  <si>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</si>
  <si>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</si>
  <si>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</si>
  <si>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</si>
  <si>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</si>
  <si>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</si>
  <si>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</si>
  <si>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</si>
  <si>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</si>
  <si>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</si>
  <si>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</si>
  <si>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</si>
  <si>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</si>
  <si>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</si>
  <si>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</si>
  <si>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</si>
  <si>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</si>
  <si>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</si>
  <si>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</si>
  <si>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</si>
  <si>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</si>
  <si>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</si>
  <si>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</si>
  <si>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</si>
  <si>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</si>
  <si>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</si>
  <si>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</si>
  <si>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</si>
  <si>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</si>
  <si>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</si>
  <si>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</si>
  <si>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</si>
  <si>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</si>
  <si>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</si>
  <si>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</si>
  <si>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</si>
  <si>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</si>
  <si>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</si>
  <si>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</si>
  <si>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</si>
  <si>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</si>
  <si>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</si>
  <si>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</si>
  <si>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</si>
  <si>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</si>
  <si>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</si>
  <si>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</si>
  <si>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</si>
  <si>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</si>
  <si>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</si>
  <si>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</si>
  <si>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</si>
  <si>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</si>
  <si>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</si>
  <si>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</si>
  <si>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</si>
  <si>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</si>
  <si>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</si>
  <si>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</si>
  <si>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</si>
  <si>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</si>
  <si>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</si>
  <si>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</si>
  <si>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</si>
  <si>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</si>
  <si>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</si>
  <si>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</si>
  <si>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</si>
  <si>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</si>
  <si>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</si>
  <si>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</si>
  <si>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</si>
  <si>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</si>
  <si>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</si>
  <si>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</si>
  <si>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</si>
  <si>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</si>
  <si>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</si>
  <si>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</si>
  <si>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</si>
  <si>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</si>
  <si>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</si>
  <si>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</si>
  <si>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</si>
  <si>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</si>
  <si>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</si>
  <si>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</si>
  <si>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</si>
  <si>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</si>
  <si>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</si>
  <si>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</si>
  <si>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</si>
  <si>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</si>
  <si>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</si>
  <si>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</si>
  <si>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</si>
  <si>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</si>
  <si>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</si>
  <si>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</si>
  <si>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</si>
  <si>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</si>
  <si>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</si>
  <si>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</si>
  <si>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</si>
  <si>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</si>
  <si>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</si>
  <si>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</si>
  <si>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</si>
  <si>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</si>
  <si>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</si>
  <si>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</si>
  <si>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</si>
  <si>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</si>
  <si>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</si>
  <si>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</si>
  <si>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</si>
  <si>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</si>
  <si>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</si>
  <si>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</si>
  <si>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</si>
  <si>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</si>
  <si>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</si>
  <si>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</si>
  <si>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</si>
  <si>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</si>
  <si>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</si>
  <si>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</si>
  <si>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</si>
  <si>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</si>
  <si>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</si>
  <si>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</si>
  <si>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</si>
  <si>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</si>
  <si>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</si>
  <si>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</si>
  <si>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</si>
  <si>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</si>
  <si>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</si>
  <si>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</si>
  <si>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</si>
  <si>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</si>
  <si>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</si>
  <si>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</si>
  <si>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</si>
  <si>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</si>
  <si>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</si>
  <si>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</si>
  <si>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</si>
  <si>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</si>
  <si>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</si>
  <si>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</si>
  <si>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</si>
  <si>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</si>
  <si>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</si>
  <si>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</si>
  <si>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</si>
  <si>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</si>
  <si>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</si>
  <si>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</si>
  <si>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</si>
  <si>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</si>
  <si>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</si>
  <si>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</si>
  <si>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</si>
  <si>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</si>
  <si>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</si>
  <si>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</si>
  <si>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</si>
  <si>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</si>
  <si>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</si>
  <si>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</si>
  <si>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</si>
  <si>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</si>
  <si>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</si>
  <si>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</si>
  <si>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</si>
  <si>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</si>
  <si>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</si>
  <si>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</si>
  <si>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</si>
  <si>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</si>
  <si>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</si>
  <si>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</si>
  <si>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</si>
  <si>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</si>
  <si>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</si>
  <si>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</si>
  <si>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</si>
  <si>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</si>
  <si>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</si>
  <si>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</si>
  <si>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</si>
  <si>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</si>
  <si>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</si>
  <si>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</si>
  <si>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</si>
  <si>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</si>
  <si>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</si>
  <si>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</si>
  <si>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</si>
  <si>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</si>
  <si>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</si>
  <si>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</si>
  <si>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</si>
  <si>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</si>
  <si>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</si>
  <si>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</si>
  <si>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</si>
  <si>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</si>
  <si>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</si>
  <si>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</si>
  <si>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</si>
  <si>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</si>
  <si>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</si>
  <si>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</si>
  <si>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</si>
  <si>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</si>
  <si>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</si>
  <si>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</si>
  <si>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</si>
  <si>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</si>
  <si>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</si>
  <si>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</si>
  <si>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</si>
  <si>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</si>
  <si>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</si>
  <si>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</si>
  <si>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</si>
  <si>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</si>
  <si>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</si>
  <si>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</si>
  <si>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</si>
  <si>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</si>
  <si>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</si>
  <si>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</si>
  <si>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</si>
  <si>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</si>
  <si>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</si>
  <si>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</si>
  <si>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</si>
  <si>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</si>
  <si>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</si>
  <si>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</si>
  <si>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</si>
  <si>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</si>
  <si>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</si>
  <si>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</si>
  <si>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</si>
  <si>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</si>
  <si>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</si>
  <si>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</si>
  <si>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</si>
  <si>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</si>
  <si>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</si>
  <si>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</si>
  <si>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</si>
  <si>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</si>
  <si>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</si>
  <si>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</si>
  <si>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</si>
  <si>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</si>
  <si>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</si>
  <si>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</si>
  <si>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</si>
  <si>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</si>
  <si>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</si>
  <si>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</si>
  <si>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</si>
  <si>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</si>
  <si>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</si>
  <si>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</si>
  <si>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</si>
  <si>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</si>
  <si>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</si>
  <si>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</si>
  <si>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</si>
  <si>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</si>
  <si>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</si>
  <si>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</si>
  <si>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</si>
  <si>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</si>
  <si>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</si>
  <si>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</si>
  <si>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</si>
  <si>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</si>
  <si>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</si>
  <si>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</si>
  <si>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</si>
  <si>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</si>
  <si>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</si>
  <si>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</si>
  <si>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</si>
  <si>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</si>
  <si>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</si>
  <si>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</si>
  <si>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</si>
  <si>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</si>
  <si>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</si>
  <si>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</si>
  <si>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</si>
  <si>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</si>
  <si>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</si>
  <si>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</si>
  <si>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</si>
  <si>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</si>
  <si>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</si>
  <si>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</si>
  <si>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</si>
  <si>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</si>
  <si>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</si>
  <si>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</si>
  <si>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</si>
  <si>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</si>
  <si>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</si>
  <si>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</si>
  <si>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</si>
  <si>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</si>
  <si>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</si>
  <si>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</si>
  <si>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</si>
  <si>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</si>
  <si>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</si>
  <si>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</si>
  <si>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</si>
  <si>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</si>
  <si>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</si>
  <si>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</si>
  <si>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</si>
  <si>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</si>
  <si>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</si>
  <si>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</si>
  <si>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</si>
  <si>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</si>
  <si>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</si>
  <si>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</si>
  <si>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</si>
  <si>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</si>
  <si>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</si>
  <si>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</si>
  <si>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</si>
  <si>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</si>
  <si>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</si>
  <si>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</si>
  <si>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</si>
  <si>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</si>
  <si>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</si>
  <si>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</si>
  <si>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</si>
  <si>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</si>
  <si>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</si>
  <si>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</si>
  <si>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</si>
  <si>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</si>
  <si>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</si>
  <si>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</si>
  <si>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</si>
  <si>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</si>
  <si>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</si>
  <si>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</si>
  <si>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</si>
  <si>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</si>
  <si>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</si>
  <si>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</si>
  <si>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</si>
  <si>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</si>
  <si>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</si>
  <si>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</si>
  <si>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</si>
  <si>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</si>
  <si>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</si>
  <si>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</si>
  <si>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</si>
  <si>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</si>
  <si>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</si>
  <si>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</si>
  <si>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</si>
  <si>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</si>
  <si>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</si>
  <si>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</si>
  <si>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</si>
  <si>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</si>
  <si>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</si>
  <si>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</si>
  <si>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</si>
  <si>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</si>
  <si>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</si>
  <si>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</si>
  <si>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</si>
  <si>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</si>
  <si>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</si>
  <si>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</si>
  <si>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</si>
  <si>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</si>
  <si>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</si>
  <si>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</si>
  <si>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</si>
  <si>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</si>
  <si>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</si>
  <si>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</si>
  <si>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</si>
  <si>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</si>
  <si>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</si>
  <si>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</si>
  <si>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</si>
  <si>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</si>
  <si>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</si>
  <si>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</si>
  <si>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</si>
  <si>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</si>
  <si>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</si>
  <si>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</si>
  <si>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</si>
  <si>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</si>
  <si>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</si>
  <si>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</si>
  <si>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</si>
  <si>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</si>
  <si>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</si>
  <si>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</si>
  <si>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</si>
  <si>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</si>
  <si>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</si>
  <si>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</si>
  <si>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</si>
  <si>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</si>
  <si>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</si>
  <si>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</si>
  <si>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</si>
  <si>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</si>
  <si>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</si>
  <si>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</si>
  <si>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</si>
  <si>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</si>
  <si>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</si>
  <si>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</si>
  <si>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</si>
  <si>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</si>
  <si>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</si>
  <si>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</si>
  <si>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</si>
  <si>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</si>
  <si>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</si>
  <si>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</si>
  <si>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</si>
  <si>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</si>
  <si>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</si>
  <si>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</si>
  <si>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</si>
  <si>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</si>
  <si>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</si>
  <si>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</si>
  <si>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</si>
  <si>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</si>
  <si>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</si>
  <si>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</si>
  <si>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</si>
  <si>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</si>
  <si>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</si>
  <si>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</si>
  <si>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</si>
  <si>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</si>
  <si>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</si>
  <si>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</si>
  <si>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</si>
  <si>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</si>
  <si>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</si>
  <si>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</si>
  <si>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</si>
  <si>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</si>
  <si>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</si>
  <si>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</si>
  <si>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</si>
  <si>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</si>
  <si>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</si>
  <si>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</si>
  <si>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</si>
  <si>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</si>
  <si>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</si>
  <si>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</si>
  <si>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</si>
  <si>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</si>
  <si>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</si>
  <si>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</si>
  <si>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</si>
  <si>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</si>
  <si>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</si>
  <si>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</si>
  <si>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</si>
  <si>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</si>
  <si>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</si>
  <si>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</si>
  <si>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</si>
  <si>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</si>
  <si>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</si>
  <si>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</si>
  <si>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</si>
  <si>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</si>
  <si>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</si>
  <si>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</si>
  <si>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</si>
  <si>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</si>
  <si>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</si>
  <si>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</si>
  <si>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</si>
  <si>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</si>
  <si>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</si>
  <si>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</si>
  <si>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</si>
  <si>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</si>
  <si>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</si>
  <si>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</si>
  <si>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</si>
  <si>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</si>
  <si>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</si>
  <si>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</si>
  <si>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</si>
  <si>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</si>
  <si>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</si>
  <si>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</si>
  <si>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</si>
  <si>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</si>
  <si>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</si>
  <si>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</si>
  <si>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</si>
  <si>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</si>
  <si>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</si>
  <si>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</si>
  <si>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</si>
  <si>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</si>
  <si>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</si>
  <si>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</si>
  <si>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</si>
  <si>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</si>
  <si>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</si>
  <si>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</si>
  <si>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</si>
  <si>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</si>
  <si>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</si>
  <si>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</si>
  <si>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</si>
  <si>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</si>
  <si>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</si>
  <si>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</si>
  <si>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</si>
  <si>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</si>
  <si>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</si>
  <si>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</si>
  <si>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</si>
  <si>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</si>
  <si>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</si>
  <si>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</si>
  <si>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</si>
  <si>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</si>
  <si>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</si>
  <si>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</si>
  <si>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</si>
  <si>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</si>
  <si>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</si>
  <si>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</si>
  <si>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</si>
  <si>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</si>
  <si>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</si>
  <si>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</si>
  <si>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</si>
  <si>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</si>
  <si>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</si>
  <si>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</si>
  <si>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</si>
  <si>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</si>
  <si>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</si>
  <si>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</si>
  <si>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</si>
  <si>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</si>
  <si>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</si>
  <si>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</si>
  <si>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</si>
  <si>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</si>
  <si>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</si>
  <si>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</si>
  <si>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</si>
  <si>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</si>
  <si>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</si>
  <si>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</si>
  <si>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</si>
  <si>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</si>
  <si>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</si>
  <si>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</si>
  <si>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</si>
  <si>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</si>
  <si>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</si>
  <si>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</si>
  <si>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</si>
  <si>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</si>
  <si>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</si>
  <si>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</si>
  <si>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</si>
  <si>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</si>
  <si>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</si>
  <si>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</si>
  <si>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</si>
  <si>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</si>
  <si>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</si>
  <si>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</si>
  <si>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</si>
  <si>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</si>
  <si>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</si>
  <si>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</si>
  <si>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</si>
  <si>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</si>
  <si>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</si>
  <si>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</si>
  <si>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</si>
  <si>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</si>
  <si>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</si>
  <si>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</si>
  <si>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</si>
  <si>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</si>
  <si>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</si>
  <si>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</si>
  <si>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</si>
  <si>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</si>
  <si>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</si>
  <si>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</si>
  <si>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</si>
  <si>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</si>
  <si>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</si>
  <si>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</si>
  <si>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</si>
  <si>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</si>
  <si>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</si>
  <si>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</si>
  <si>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</si>
  <si>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</si>
  <si>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</si>
  <si>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</si>
  <si>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</si>
  <si>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</si>
  <si>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</si>
  <si>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</si>
  <si>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</si>
  <si>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</si>
  <si>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</si>
  <si>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</si>
  <si>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</si>
  <si>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</si>
  <si>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</si>
  <si>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</si>
  <si>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</si>
  <si>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</si>
  <si>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</si>
  <si>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</si>
  <si>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</si>
  <si>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</si>
  <si>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</si>
  <si>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</si>
  <si>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</si>
  <si>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</si>
  <si>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</si>
  <si>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</si>
  <si>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</si>
  <si>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</si>
  <si>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</si>
  <si>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</si>
  <si>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</si>
  <si>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</si>
  <si>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</si>
  <si>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</si>
  <si>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</si>
  <si>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</si>
  <si>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</si>
  <si>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</si>
  <si>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</si>
  <si>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</si>
  <si>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</si>
  <si>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</si>
  <si>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</si>
  <si>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</si>
  <si>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</si>
  <si>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</si>
  <si>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</si>
  <si>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</si>
  <si>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</si>
  <si>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</si>
  <si>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</si>
  <si>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</si>
  <si>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</si>
  <si>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</si>
  <si>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</si>
  <si>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</si>
  <si>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</si>
  <si>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</si>
  <si>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</si>
  <si>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</si>
  <si>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</si>
  <si>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</si>
  <si>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</si>
  <si>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</si>
  <si>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</si>
  <si>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</si>
  <si>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</si>
  <si>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</si>
  <si>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</si>
  <si>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</si>
  <si>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</si>
  <si>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</si>
  <si>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</si>
  <si>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</si>
  <si>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</si>
  <si>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</si>
  <si>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</si>
  <si>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</si>
  <si>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</si>
  <si>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</si>
  <si>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</si>
  <si>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</si>
  <si>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</si>
  <si>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</si>
  <si>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</si>
  <si>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</si>
  <si>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</si>
  <si>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</si>
  <si>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</si>
  <si>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</si>
  <si>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</si>
  <si>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</si>
  <si>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</si>
  <si>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</si>
  <si>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</si>
  <si>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</si>
  <si>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</si>
  <si>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</si>
  <si>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</si>
  <si>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</si>
  <si>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</si>
  <si>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</si>
  <si>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</si>
  <si>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</si>
  <si>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</si>
  <si>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</si>
  <si>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</si>
  <si>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</si>
  <si>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</si>
  <si>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</si>
  <si>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</si>
  <si>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</si>
  <si>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</si>
  <si>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</si>
  <si>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</si>
  <si>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</si>
  <si>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</si>
  <si>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</si>
  <si>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</si>
  <si>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</si>
  <si>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</si>
  <si>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</si>
  <si>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</si>
  <si>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</si>
  <si>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</si>
  <si>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</si>
  <si>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</si>
  <si>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</si>
  <si>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</si>
  <si>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</si>
  <si>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</si>
  <si>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</si>
  <si>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</si>
  <si>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</si>
  <si>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</si>
  <si>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</si>
  <si>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</si>
  <si>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</si>
  <si>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</si>
  <si>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</si>
  <si>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</si>
  <si>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</si>
  <si>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</si>
  <si>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</si>
  <si>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</si>
  <si>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</si>
  <si>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</si>
  <si>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</si>
  <si>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</si>
  <si>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</si>
  <si>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</si>
  <si>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</si>
  <si>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</si>
  <si>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</si>
  <si>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</si>
  <si>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</si>
  <si>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</si>
  <si>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</si>
  <si>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</si>
  <si>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</si>
  <si>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</si>
  <si>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</si>
  <si>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</si>
  <si>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</si>
  <si>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</si>
  <si>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</si>
  <si>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</si>
  <si>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</si>
  <si>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</si>
  <si>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</si>
  <si>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</si>
  <si>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</si>
  <si>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</si>
  <si>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</si>
  <si>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</si>
  <si>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</si>
  <si>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</si>
  <si>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</si>
  <si>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</si>
  <si>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</si>
  <si>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</si>
  <si>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</si>
  <si>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</si>
  <si>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</si>
  <si>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</si>
  <si>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</si>
  <si>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</si>
  <si>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</si>
  <si>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</si>
  <si>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</si>
  <si>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</si>
  <si>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</si>
  <si>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</si>
  <si>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</si>
  <si>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</si>
  <si>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</si>
  <si>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</si>
  <si>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</si>
  <si>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</si>
  <si>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</si>
  <si>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</si>
  <si>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</si>
  <si>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</si>
  <si>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</si>
  <si>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</si>
  <si>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</si>
  <si>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</si>
  <si>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</si>
  <si>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</si>
  <si>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</si>
  <si>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</si>
  <si>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</si>
  <si>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</si>
  <si>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</si>
  <si>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</si>
  <si>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</si>
  <si>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</si>
  <si>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</si>
  <si>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</si>
  <si>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</si>
  <si>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</si>
  <si>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</si>
  <si>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</si>
  <si>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</si>
  <si>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</si>
  <si>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</si>
  <si>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</si>
  <si>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</si>
  <si>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</si>
  <si>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</si>
  <si>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</si>
  <si>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</si>
  <si>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</si>
  <si>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</si>
  <si>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</si>
  <si>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</si>
  <si>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</si>
  <si>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</si>
  <si>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</si>
  <si>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</si>
  <si>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</si>
  <si>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</si>
  <si>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</si>
  <si>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</si>
  <si>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</si>
  <si>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</si>
  <si>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</si>
  <si>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</si>
  <si>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</si>
  <si>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</si>
  <si>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</si>
  <si>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</si>
  <si>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</si>
  <si>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</si>
  <si>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</si>
  <si>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</si>
  <si>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</si>
  <si>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</si>
  <si>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</si>
  <si>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</si>
  <si>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</si>
  <si>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</si>
  <si>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</si>
  <si>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</si>
  <si>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</si>
  <si>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</si>
  <si>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</si>
  <si>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</si>
  <si>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</si>
  <si>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</si>
  <si>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</si>
  <si>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</si>
  <si>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</si>
  <si>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</si>
  <si>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</si>
  <si>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</si>
  <si>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</si>
  <si>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</si>
  <si>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</si>
  <si>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</si>
  <si>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</si>
  <si>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</si>
  <si>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</si>
  <si>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</si>
  <si>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</si>
  <si>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</si>
  <si>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</si>
  <si>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</si>
  <si>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</si>
  <si>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</si>
  <si>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</si>
  <si>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</si>
  <si>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</si>
  <si>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</si>
  <si>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</si>
  <si>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</si>
  <si>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</si>
  <si>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</si>
  <si>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</si>
  <si>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</si>
  <si>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</si>
  <si>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</si>
  <si>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</si>
  <si>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</si>
  <si>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</si>
  <si>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</si>
  <si>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</si>
  <si>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</si>
  <si>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</si>
  <si>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</si>
  <si>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</si>
  <si>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</si>
  <si>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</si>
  <si>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</si>
  <si>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</si>
  <si>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</si>
  <si>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</si>
  <si>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</si>
  <si>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</si>
  <si>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</si>
  <si>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</si>
  <si>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</si>
  <si>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</si>
  <si>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</si>
  <si>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</si>
  <si>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</si>
  <si>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</si>
  <si>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</si>
  <si>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</si>
  <si>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</si>
  <si>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</si>
  <si>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</si>
  <si>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</si>
  <si>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</si>
  <si>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</si>
  <si>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</si>
  <si>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</si>
  <si>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</si>
  <si>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</si>
  <si>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</si>
  <si>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</si>
  <si>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</si>
  <si>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</si>
  <si>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</si>
  <si>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</si>
  <si>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</si>
  <si>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</si>
  <si>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</si>
  <si>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</si>
  <si>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</si>
  <si>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</si>
  <si>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</si>
  <si>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</si>
  <si>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</si>
  <si>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</si>
  <si>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</si>
  <si>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</si>
  <si>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</si>
  <si>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</si>
  <si>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</si>
  <si>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</si>
  <si>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</si>
  <si>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</si>
  <si>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</si>
  <si>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</si>
  <si>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</si>
  <si>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</si>
  <si>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</si>
  <si>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</si>
  <si>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</si>
  <si>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</si>
  <si>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</si>
  <si>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</si>
  <si>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</si>
  <si>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</si>
  <si>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</si>
  <si>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</si>
  <si>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</si>
  <si>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</si>
  <si>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</si>
  <si>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</si>
  <si>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</si>
  <si>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</si>
  <si>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</si>
  <si>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</si>
  <si>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</si>
  <si>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</si>
  <si>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</si>
  <si>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</si>
  <si>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</si>
  <si>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</si>
  <si>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</si>
  <si>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</si>
  <si>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</si>
  <si>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</si>
  <si>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</si>
  <si>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</si>
  <si>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</si>
  <si>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</si>
  <si>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</si>
  <si>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</si>
  <si>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</si>
  <si>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</si>
  <si>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</si>
  <si>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</si>
  <si>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</si>
  <si>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</si>
  <si>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</si>
  <si>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</si>
  <si>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</si>
  <si>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</si>
  <si>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</si>
  <si>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</si>
  <si>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</si>
  <si>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</si>
  <si>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</si>
  <si>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</si>
  <si>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</si>
  <si>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</si>
  <si>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</si>
  <si>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</si>
  <si>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</si>
  <si>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</si>
  <si>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</si>
  <si>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</si>
  <si>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</si>
  <si>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</si>
  <si>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</si>
  <si>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</si>
  <si>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</si>
  <si>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</si>
  <si>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</si>
  <si>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</si>
  <si>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</si>
  <si>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</si>
  <si>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</si>
  <si>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</si>
  <si>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</si>
  <si>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</si>
  <si>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</si>
  <si>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</si>
  <si>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</si>
  <si>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</si>
  <si>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</si>
  <si>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</si>
  <si>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</si>
  <si>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</si>
  <si>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</si>
  <si>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</si>
  <si>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</si>
  <si>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</si>
  <si>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</si>
  <si>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</si>
  <si>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</si>
  <si>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</si>
  <si>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</si>
  <si>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</si>
  <si>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</si>
  <si>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</si>
  <si>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</si>
  <si>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</si>
  <si>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</si>
  <si>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</si>
  <si>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</si>
  <si>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</si>
  <si>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</si>
  <si>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</si>
  <si>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</si>
  <si>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</si>
  <si>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</si>
  <si>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</si>
  <si>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</si>
  <si>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</si>
  <si>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</si>
  <si>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</si>
  <si>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</si>
  <si>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</si>
  <si>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</si>
  <si>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</si>
  <si>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</si>
  <si>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</si>
  <si>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</si>
  <si>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</si>
  <si>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</si>
  <si>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</si>
  <si>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</si>
  <si>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</si>
  <si>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</si>
  <si>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</si>
  <si>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</si>
  <si>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</si>
  <si>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</si>
  <si>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</si>
  <si>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</si>
  <si>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</si>
  <si>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</si>
  <si>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</si>
  <si>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</si>
  <si>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</si>
  <si>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</si>
  <si>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</si>
  <si>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</si>
  <si>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</si>
  <si>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</si>
  <si>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</si>
  <si>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</si>
  <si>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</si>
  <si>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</si>
  <si>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</si>
  <si>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</si>
  <si>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</si>
  <si>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</si>
  <si>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</si>
  <si>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</si>
  <si>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</si>
  <si>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</si>
  <si>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</si>
  <si>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</si>
  <si>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</si>
  <si>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</si>
  <si>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</si>
  <si>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</si>
  <si>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</si>
  <si>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</si>
  <si>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</si>
  <si>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</si>
  <si>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</si>
  <si>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</si>
  <si>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</si>
  <si>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</si>
  <si>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</si>
  <si>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</si>
  <si>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</si>
  <si>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</si>
  <si>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</si>
  <si>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</si>
  <si>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</si>
  <si>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</si>
  <si>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</si>
  <si>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</si>
  <si>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</si>
  <si>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</si>
  <si>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</si>
  <si>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</si>
  <si>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</si>
  <si>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</si>
  <si>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</si>
  <si>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</si>
  <si>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</si>
  <si>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</si>
  <si>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</si>
  <si>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</si>
  <si>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</si>
  <si>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</si>
  <si>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</si>
  <si>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</si>
  <si>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</si>
  <si>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</si>
  <si>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</si>
  <si>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</si>
  <si>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</si>
  <si>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</si>
  <si>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</si>
  <si>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</si>
  <si>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</si>
  <si>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</si>
  <si>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</si>
  <si>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</si>
  <si>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</si>
  <si>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</si>
  <si>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</si>
  <si>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</si>
  <si>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</si>
  <si>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</si>
  <si>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</si>
  <si>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</si>
  <si>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</si>
  <si>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</si>
  <si>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</si>
  <si>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</si>
  <si>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</si>
  <si>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</si>
  <si>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</si>
  <si>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</si>
  <si>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</si>
  <si>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</si>
  <si>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</si>
  <si>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</si>
  <si>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</si>
  <si>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</si>
  <si>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</si>
  <si>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</si>
  <si>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</si>
  <si>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</si>
  <si>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</si>
  <si>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</si>
  <si>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</si>
  <si>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</si>
  <si>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</si>
  <si>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</si>
  <si>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</si>
  <si>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</si>
  <si>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</si>
  <si>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</si>
  <si>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</si>
  <si>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</si>
  <si>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</si>
  <si>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</si>
  <si>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</si>
  <si>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</si>
  <si>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</si>
  <si>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</si>
  <si>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</si>
  <si>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</si>
  <si>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</si>
  <si>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</si>
  <si>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</si>
  <si>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</si>
  <si>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</si>
  <si>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</si>
  <si>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</si>
  <si>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</si>
  <si>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</si>
  <si>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</si>
  <si>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</si>
  <si>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</si>
  <si>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</si>
  <si>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</si>
  <si>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</si>
  <si>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</si>
  <si>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</si>
  <si>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</si>
  <si>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</si>
  <si>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</si>
  <si>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</si>
  <si>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</si>
  <si>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</si>
  <si>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</si>
  <si>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</si>
  <si>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</si>
  <si>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</si>
  <si>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</si>
  <si>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</si>
  <si>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</si>
  <si>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</si>
  <si>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</si>
  <si>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</si>
  <si>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</si>
  <si>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</si>
  <si>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</si>
  <si>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</si>
  <si>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</si>
  <si>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</si>
  <si>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</si>
  <si>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</si>
  <si>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</si>
  <si>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</si>
  <si>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</si>
  <si>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</si>
  <si>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</si>
  <si>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</si>
  <si>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</si>
  <si>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</si>
  <si>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</si>
  <si>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</si>
  <si>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</si>
  <si>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</si>
  <si>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</si>
  <si>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</si>
  <si>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</si>
  <si>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</si>
  <si>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</si>
  <si>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</si>
  <si>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</si>
  <si>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</si>
  <si>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</si>
  <si>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</si>
  <si>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</si>
  <si>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</si>
  <si>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</si>
  <si>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</si>
  <si>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</si>
  <si>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</si>
  <si>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</si>
  <si>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</si>
  <si>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</si>
  <si>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</si>
  <si>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</si>
  <si>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</si>
  <si>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</si>
  <si>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</si>
  <si>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</si>
  <si>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</si>
  <si>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</si>
  <si>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</si>
  <si>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</si>
  <si>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</si>
  <si>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</si>
  <si>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</si>
  <si>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</si>
  <si>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</si>
  <si>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</si>
  <si>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</si>
  <si>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</si>
  <si>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</si>
  <si>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</si>
  <si>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</si>
  <si>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</si>
  <si>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</si>
  <si>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</si>
  <si>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</si>
  <si>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</si>
  <si>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</si>
  <si>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</si>
  <si>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</si>
  <si>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</si>
  <si>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</si>
  <si>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</si>
  <si>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</si>
  <si>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</si>
  <si>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</si>
  <si>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</si>
  <si>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</si>
  <si>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</si>
  <si>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</si>
  <si>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</si>
  <si>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</si>
  <si>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</si>
  <si>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</si>
  <si>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</si>
  <si>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</si>
  <si>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</si>
  <si>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</si>
  <si>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</si>
  <si>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</si>
  <si>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</si>
  <si>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</si>
  <si>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</si>
  <si>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</si>
  <si>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</si>
  <si>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</si>
  <si>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</si>
  <si>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</si>
  <si>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</si>
  <si>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</si>
  <si>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</si>
  <si>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</si>
  <si>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</si>
  <si>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</si>
  <si>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</si>
  <si>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</si>
  <si>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</si>
  <si>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</si>
  <si>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</si>
  <si>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</si>
  <si>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</si>
  <si>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</si>
  <si>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</si>
  <si>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</si>
  <si>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</si>
  <si>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</si>
  <si>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</si>
  <si>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</si>
  <si>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</si>
  <si>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</si>
  <si>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</si>
  <si>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</si>
  <si>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</si>
  <si>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</si>
  <si>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</si>
  <si>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</si>
  <si>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</si>
  <si>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</si>
  <si>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</si>
  <si>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</si>
  <si>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</si>
  <si>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</si>
  <si>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</si>
  <si>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</si>
  <si>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</si>
  <si>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</si>
  <si>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</si>
  <si>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</si>
  <si>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</si>
  <si>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</si>
  <si>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</si>
  <si>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</si>
  <si>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</si>
  <si>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</si>
  <si>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</si>
  <si>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</si>
  <si>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</si>
  <si>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</si>
  <si>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</si>
  <si>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</si>
  <si>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</si>
  <si>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</si>
  <si>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</si>
  <si>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</si>
  <si>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</si>
  <si>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</si>
  <si>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</si>
  <si>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</si>
  <si>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</si>
  <si>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</si>
  <si>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</si>
  <si>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</si>
  <si>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</si>
  <si>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</si>
  <si>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</si>
  <si>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</si>
  <si>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</si>
  <si>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</si>
  <si>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</si>
  <si>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</si>
  <si>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</si>
  <si>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</si>
  <si>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</si>
  <si>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</si>
  <si>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</si>
  <si>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</si>
  <si>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</si>
  <si>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</si>
  <si>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</si>
  <si>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</si>
  <si>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</si>
  <si>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</si>
  <si>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</si>
  <si>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</si>
  <si>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</si>
  <si>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</si>
  <si>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</si>
  <si>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</si>
  <si>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</si>
  <si>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</si>
  <si>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</si>
  <si>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</si>
  <si>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</si>
  <si>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</si>
  <si>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</si>
  <si>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</si>
  <si>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</si>
  <si>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</si>
  <si>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</si>
  <si>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</si>
  <si>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</si>
  <si>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</si>
  <si>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</si>
  <si>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</si>
  <si>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</si>
  <si>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</si>
  <si>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</si>
  <si>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</si>
  <si>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</si>
  <si>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</si>
  <si>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</si>
  <si>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</si>
  <si>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</si>
  <si>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</si>
  <si>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</si>
  <si>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</si>
  <si>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</si>
  <si>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</si>
  <si>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</si>
  <si>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</si>
  <si>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</si>
  <si>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</si>
  <si>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</si>
  <si>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</si>
  <si>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</si>
  <si>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</si>
  <si>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</si>
  <si>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</si>
  <si>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</si>
  <si>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</si>
  <si>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</si>
  <si>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</si>
  <si>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</si>
  <si>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</si>
  <si>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</si>
  <si>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</si>
  <si>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</si>
  <si>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</si>
  <si>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</si>
  <si>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</si>
  <si>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</si>
  <si>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</si>
  <si>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</si>
  <si>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</si>
  <si>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</si>
  <si>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</si>
  <si>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</si>
  <si>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</si>
  <si>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</si>
  <si>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</si>
  <si>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</si>
  <si>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</si>
  <si>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</si>
  <si>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</si>
  <si>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</si>
  <si>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</si>
  <si>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</si>
  <si>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</si>
  <si>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</si>
  <si>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</si>
  <si>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</si>
  <si>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</si>
  <si>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</si>
  <si>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</si>
  <si>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</si>
  <si>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</si>
  <si>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</si>
  <si>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</si>
  <si>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</si>
  <si>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</si>
  <si>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</si>
  <si>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</si>
  <si>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</si>
  <si>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</si>
  <si>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</si>
  <si>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</si>
  <si>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</si>
  <si>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</si>
  <si>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</si>
  <si>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</si>
  <si>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</si>
  <si>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</si>
  <si>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</si>
  <si>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</si>
  <si>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</si>
  <si>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</si>
  <si>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</si>
  <si>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</si>
  <si>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</si>
  <si>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</si>
  <si>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</si>
  <si>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</si>
  <si>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</si>
  <si>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</si>
  <si>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</si>
  <si>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</si>
  <si>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</si>
  <si>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</si>
  <si>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</si>
  <si>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</si>
  <si>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</si>
  <si>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</si>
  <si>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</si>
  <si>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</si>
  <si>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</si>
  <si>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</si>
  <si>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</si>
  <si>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</si>
  <si>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</si>
  <si>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</si>
  <si>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</si>
  <si>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</si>
  <si>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</si>
  <si>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</si>
  <si>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</si>
  <si>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</si>
  <si>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</si>
  <si>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</si>
  <si>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</si>
  <si>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</si>
  <si>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</si>
  <si>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</si>
  <si>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</si>
  <si>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</si>
  <si>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</si>
  <si>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</si>
  <si>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</si>
  <si>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</si>
  <si>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</si>
  <si>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</si>
  <si>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</si>
  <si>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</si>
  <si>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</si>
  <si>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</si>
  <si>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</si>
  <si>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</si>
  <si>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</si>
  <si>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</si>
  <si>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</si>
  <si>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</si>
  <si>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</si>
  <si>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</si>
  <si>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</si>
  <si>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</si>
  <si>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</si>
  <si>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</si>
  <si>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</si>
  <si>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</si>
  <si>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</si>
  <si>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</si>
  <si>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</si>
  <si>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</si>
  <si>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</si>
  <si>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</si>
  <si>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</si>
  <si>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</si>
  <si>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</si>
  <si>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</si>
  <si>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</si>
  <si>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</si>
  <si>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</si>
  <si>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</si>
  <si>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</si>
  <si>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</si>
  <si>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</si>
  <si>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</si>
  <si>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</si>
  <si>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</si>
  <si>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</si>
  <si>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</si>
  <si>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</si>
  <si>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</si>
  <si>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</si>
  <si>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</si>
  <si>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</si>
  <si>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</si>
  <si>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</si>
  <si>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</si>
  <si>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</si>
  <si>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</si>
  <si>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</si>
  <si>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</si>
  <si>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</si>
  <si>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</si>
  <si>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</si>
  <si>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</si>
  <si>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</si>
  <si>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</si>
  <si>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</si>
  <si>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</si>
  <si>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</si>
  <si>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</si>
  <si>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</si>
  <si>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</si>
  <si>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</si>
  <si>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</si>
  <si>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</si>
  <si>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</si>
  <si>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</si>
  <si>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</si>
  <si>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</si>
  <si>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</si>
  <si>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</si>
  <si>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</si>
  <si>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</si>
  <si>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</si>
  <si>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</si>
  <si>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</si>
  <si>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</si>
  <si>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</si>
  <si>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</si>
  <si>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</si>
  <si>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</si>
  <si>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</si>
  <si>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</si>
  <si>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</si>
  <si>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</si>
  <si>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</si>
  <si>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</si>
  <si>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</si>
  <si>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</si>
  <si>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</si>
  <si>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</si>
  <si>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</si>
  <si>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</si>
  <si>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</si>
  <si>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</si>
  <si>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</si>
  <si>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</si>
  <si>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</si>
  <si>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</si>
  <si>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</si>
  <si>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</si>
  <si>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</si>
  <si>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</si>
  <si>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</si>
  <si>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</si>
  <si>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</si>
  <si>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</si>
  <si>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</si>
  <si>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</si>
  <si>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</si>
  <si>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</si>
  <si>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</si>
  <si>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</si>
  <si>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</si>
  <si>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</si>
  <si>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</si>
  <si>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</si>
  <si>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</si>
  <si>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</si>
  <si>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</si>
  <si>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</si>
  <si>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</si>
  <si>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</si>
  <si>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</si>
  <si>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</si>
  <si>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</si>
  <si>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</si>
  <si>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</si>
  <si>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</si>
  <si>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</si>
  <si>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</si>
  <si>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</si>
  <si>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</si>
  <si>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</si>
  <si>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</si>
  <si>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</si>
  <si>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</si>
  <si>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</si>
  <si>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</si>
  <si>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</si>
  <si>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</si>
  <si>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</si>
  <si>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</si>
  <si>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</si>
  <si>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</si>
  <si>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</si>
  <si>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</si>
  <si>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</si>
  <si>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</si>
  <si>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</si>
  <si>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</si>
  <si>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</si>
  <si>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</si>
  <si>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</si>
  <si>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</si>
  <si>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</si>
  <si>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</si>
  <si>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</si>
  <si>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</si>
  <si>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</si>
  <si>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</si>
  <si>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</si>
  <si>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</si>
  <si>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</si>
  <si>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</si>
  <si>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</si>
  <si>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</si>
  <si>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</si>
  <si>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</si>
  <si>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</si>
  <si>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</si>
  <si>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</si>
  <si>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</si>
  <si>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</si>
  <si>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</si>
  <si>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</si>
  <si>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</si>
  <si>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</si>
  <si>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</si>
  <si>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</si>
  <si>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</si>
  <si>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</si>
  <si>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</si>
  <si>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</si>
  <si>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</si>
  <si>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</si>
  <si>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</si>
  <si>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</si>
  <si>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</si>
  <si>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</si>
  <si>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</si>
  <si>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</si>
  <si>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</si>
  <si>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</si>
  <si>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</si>
  <si>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</si>
  <si>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</si>
  <si>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</si>
  <si>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</si>
  <si>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</si>
  <si>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</si>
  <si>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</si>
  <si>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</si>
  <si>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</si>
  <si>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</si>
  <si>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</si>
  <si>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</si>
  <si>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</si>
  <si>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</si>
  <si>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</si>
  <si>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</si>
  <si>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</si>
  <si>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</si>
  <si>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</si>
  <si>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</si>
  <si>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</si>
  <si>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</si>
  <si>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</si>
  <si>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</si>
  <si>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</si>
  <si>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</si>
  <si>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</si>
  <si>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</si>
  <si>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</si>
  <si>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</si>
  <si>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</si>
  <si>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</si>
  <si>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</si>
  <si>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</si>
  <si>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</si>
  <si>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</si>
  <si>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</si>
  <si>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</si>
  <si>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</si>
  <si>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</si>
  <si>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</si>
  <si>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</si>
  <si>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</si>
  <si>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</si>
  <si>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</si>
  <si>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</si>
  <si>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</si>
  <si>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</si>
  <si>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</si>
  <si>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</si>
  <si>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</si>
  <si>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</si>
  <si>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</si>
  <si>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</si>
  <si>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</si>
  <si>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</si>
  <si>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</si>
  <si>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</si>
  <si>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</si>
  <si>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</si>
  <si>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</si>
  <si>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</si>
  <si>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</si>
  <si>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</si>
  <si>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</si>
  <si>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</si>
  <si>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</si>
  <si>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</si>
  <si>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</si>
  <si>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</si>
  <si>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</si>
  <si>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</si>
  <si>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</si>
  <si>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</si>
  <si>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</si>
  <si>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</si>
  <si>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</si>
  <si>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</si>
  <si>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</si>
  <si>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</si>
  <si>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</si>
  <si>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</si>
  <si>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</si>
  <si>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</si>
  <si>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</si>
  <si>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</si>
  <si>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</si>
  <si>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</si>
  <si>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</si>
  <si>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</si>
  <si>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</si>
  <si>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</si>
  <si>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</si>
  <si>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</si>
  <si>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</si>
  <si>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</si>
  <si>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</si>
  <si>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</si>
  <si>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</si>
  <si>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</si>
  <si>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</si>
  <si>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</si>
  <si>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</si>
  <si>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</si>
  <si>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</si>
  <si>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</si>
  <si>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</si>
  <si>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</si>
  <si>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</si>
  <si>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</si>
  <si>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</si>
  <si>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</si>
  <si>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</si>
  <si>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</si>
  <si>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</si>
  <si>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</si>
  <si>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</si>
  <si>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</si>
  <si>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</si>
  <si>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</si>
  <si>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</si>
  <si>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</si>
  <si>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</si>
  <si>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</si>
  <si>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</si>
  <si>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</si>
  <si>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</si>
  <si>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</si>
  <si>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</si>
  <si>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</si>
  <si>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</si>
  <si>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</si>
  <si>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</si>
  <si>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</si>
  <si>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</si>
  <si>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</si>
  <si>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</si>
  <si>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</si>
  <si>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</si>
  <si>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</si>
  <si>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</si>
  <si>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</si>
  <si>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</si>
  <si>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</si>
  <si>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</si>
  <si>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</si>
  <si>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</si>
  <si>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</si>
  <si>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</si>
  <si>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</si>
  <si>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</si>
  <si>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</si>
  <si>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</si>
  <si>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</si>
  <si>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</si>
  <si>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</si>
  <si>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</si>
  <si>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</si>
  <si>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</si>
  <si>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</si>
  <si>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</si>
  <si>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</si>
  <si>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</si>
  <si>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</si>
  <si>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</si>
  <si>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</si>
  <si>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</si>
  <si>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</si>
  <si>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</si>
  <si>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</si>
  <si>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</si>
  <si>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</si>
  <si>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</si>
  <si>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</si>
  <si>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</si>
  <si>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</si>
  <si>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</si>
  <si>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</si>
  <si>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</si>
  <si>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</si>
  <si>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</si>
  <si>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</si>
  <si>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</si>
  <si>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</si>
  <si>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</si>
  <si>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</si>
  <si>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</si>
  <si>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</si>
  <si>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</si>
  <si>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</si>
  <si>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</si>
  <si>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</si>
  <si>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</si>
  <si>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</si>
  <si>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</si>
  <si>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</si>
  <si>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</si>
  <si>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</si>
  <si>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</si>
  <si>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</si>
  <si>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</si>
  <si>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</si>
  <si>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</si>
  <si>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</si>
  <si>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</si>
  <si>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</si>
  <si>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</si>
  <si>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</si>
  <si>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</si>
  <si>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</si>
  <si>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</si>
  <si>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</si>
  <si>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</si>
  <si>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</si>
  <si>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</si>
  <si>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</si>
  <si>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</si>
  <si>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</si>
  <si>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</si>
  <si>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</si>
  <si>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</si>
  <si>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</si>
  <si>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</si>
  <si>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</si>
  <si>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</si>
  <si>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</si>
  <si>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</si>
  <si>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</si>
  <si>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</si>
  <si>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</si>
  <si>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</si>
  <si>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</si>
  <si>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</si>
  <si>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</si>
  <si>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</si>
  <si>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</si>
  <si>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</si>
  <si>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</si>
  <si>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</si>
  <si>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</si>
  <si>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</si>
  <si>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</si>
  <si>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</si>
  <si>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</si>
  <si>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</si>
  <si>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</si>
  <si>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</si>
  <si>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</si>
  <si>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</si>
  <si>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</si>
  <si>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</si>
  <si>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</si>
  <si>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</si>
  <si>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</si>
  <si>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</si>
  <si>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</si>
  <si>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</si>
  <si>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</si>
  <si>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</si>
  <si>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</si>
  <si>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</si>
  <si>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</si>
  <si>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</si>
  <si>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</si>
  <si>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</si>
  <si>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</si>
  <si>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</si>
  <si>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</si>
  <si>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</si>
  <si>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</si>
  <si>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</si>
  <si>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</si>
  <si>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</si>
  <si>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</si>
  <si>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</si>
  <si>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</si>
  <si>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</si>
  <si>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</si>
  <si>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</si>
  <si>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</si>
  <si>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</si>
  <si>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</si>
  <si>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</si>
  <si>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</si>
  <si>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</si>
  <si>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</si>
  <si>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</si>
  <si>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</si>
  <si>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</si>
  <si>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</si>
  <si>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</si>
  <si>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</si>
  <si>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</si>
  <si>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</si>
  <si>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</si>
  <si>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</si>
  <si>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</si>
  <si>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</si>
  <si>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</si>
  <si>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</si>
  <si>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</si>
  <si>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</si>
  <si>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</si>
  <si>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</si>
  <si>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</si>
  <si>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</si>
  <si>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</si>
  <si>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</si>
  <si>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</si>
  <si>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</si>
  <si>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</si>
  <si>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</si>
  <si>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</si>
  <si>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</si>
  <si>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</si>
  <si>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</si>
  <si>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</si>
  <si>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</si>
  <si>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</si>
  <si>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</si>
  <si>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</si>
  <si>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</si>
  <si>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</si>
  <si>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</si>
  <si>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</si>
  <si>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</si>
  <si>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</si>
  <si>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</si>
  <si>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</si>
  <si>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</si>
  <si>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</si>
  <si>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</si>
  <si>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</si>
  <si>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</si>
  <si>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</si>
  <si>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</si>
  <si>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</si>
  <si>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</si>
  <si>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</si>
  <si>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</si>
  <si>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</si>
  <si>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</si>
  <si>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</si>
  <si>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</si>
  <si>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</si>
  <si>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</si>
  <si>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</si>
  <si>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</si>
  <si>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</si>
  <si>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</si>
  <si>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</si>
  <si>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</si>
  <si>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</si>
  <si>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</si>
  <si>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</si>
  <si>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</si>
  <si>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</si>
  <si>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</si>
  <si>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</si>
  <si>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</si>
  <si>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</si>
  <si>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</si>
  <si>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</si>
  <si>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</si>
  <si>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</si>
  <si>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</si>
  <si>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</si>
  <si>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</si>
  <si>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</si>
  <si>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</si>
  <si>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</si>
  <si>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</si>
  <si>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</si>
  <si>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</si>
  <si>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</si>
  <si>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</si>
  <si>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</si>
  <si>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</si>
  <si>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</si>
  <si>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</si>
  <si>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</si>
  <si>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</si>
  <si>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</si>
  <si>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</si>
  <si>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</si>
  <si>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</si>
  <si>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</si>
  <si>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</si>
  <si>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</si>
  <si>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</si>
  <si>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</si>
  <si>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</si>
  <si>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</si>
  <si>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</si>
  <si>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</si>
  <si>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</si>
  <si>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</si>
  <si>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</si>
  <si>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</si>
  <si>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</si>
  <si>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</si>
  <si>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</si>
  <si>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</si>
  <si>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</si>
  <si>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</si>
  <si>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</si>
  <si>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</si>
  <si>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</si>
  <si>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</si>
  <si>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</si>
  <si>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</si>
  <si>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</si>
  <si>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</si>
  <si>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</si>
  <si>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</si>
  <si>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</si>
  <si>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</si>
  <si>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</si>
  <si>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</si>
  <si>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</si>
  <si>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</si>
  <si>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</si>
  <si>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</si>
  <si>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</si>
  <si>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</si>
  <si>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</si>
  <si>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</si>
  <si>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</si>
  <si>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</si>
  <si>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</si>
  <si>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</si>
  <si>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</si>
  <si>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</si>
  <si>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</si>
  <si>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</si>
  <si>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</si>
  <si>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</si>
  <si>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</si>
  <si>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</si>
  <si>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</si>
  <si>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</si>
  <si>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</si>
  <si>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</si>
  <si>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</si>
  <si>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</si>
  <si>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</si>
  <si>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</si>
  <si>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</si>
  <si>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</si>
  <si>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</si>
  <si>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</si>
  <si>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</si>
  <si>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</si>
  <si>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</si>
  <si>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</si>
  <si>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</si>
  <si>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</si>
  <si>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</si>
  <si>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</si>
  <si>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</si>
  <si>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</si>
  <si>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</si>
  <si>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</si>
  <si>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</si>
  <si>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</si>
  <si>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</si>
  <si>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</si>
  <si>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</si>
  <si>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</si>
  <si>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</si>
  <si>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</si>
  <si>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</si>
  <si>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</si>
  <si>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</si>
  <si>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</si>
  <si>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</si>
  <si>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</si>
  <si>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</si>
  <si>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</si>
  <si>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</si>
  <si>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</si>
  <si>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</si>
  <si>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</si>
  <si>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</si>
  <si>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</si>
  <si>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</si>
  <si>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</si>
  <si>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</si>
  <si>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</si>
  <si>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</si>
  <si>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</si>
  <si>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</si>
  <si>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</si>
  <si>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</si>
  <si>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</si>
  <si>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</si>
  <si>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</si>
  <si>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</si>
  <si>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</si>
  <si>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</si>
  <si>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</si>
  <si>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</si>
  <si>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</si>
  <si>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</si>
  <si>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</si>
  <si>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</si>
  <si>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</si>
  <si>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</si>
  <si>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</si>
  <si>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</si>
  <si>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</si>
  <si>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</si>
  <si>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</si>
  <si>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</si>
  <si>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</si>
  <si>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</si>
  <si>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</si>
  <si>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</si>
  <si>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</si>
  <si>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</si>
  <si>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</si>
  <si>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</si>
  <si>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</si>
  <si>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</si>
  <si>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</si>
  <si>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</si>
  <si>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</si>
  <si>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</si>
  <si>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</si>
  <si>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</si>
  <si>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</si>
  <si>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</si>
  <si>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</si>
  <si>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</si>
  <si>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</si>
  <si>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</si>
  <si>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</si>
  <si>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</si>
  <si>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</si>
  <si>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</si>
  <si>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</si>
  <si>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</si>
  <si>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</si>
  <si>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</si>
  <si>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</si>
  <si>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</si>
  <si>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</si>
  <si>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</si>
  <si>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</si>
  <si>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</si>
  <si>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</si>
  <si>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</si>
  <si>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</si>
  <si>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</si>
  <si>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</si>
  <si>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</si>
  <si>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</si>
  <si>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</si>
  <si>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</si>
  <si>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</si>
  <si>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</si>
  <si>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</si>
  <si>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</si>
  <si>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</si>
  <si>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</si>
  <si>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</si>
  <si>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</si>
  <si>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</si>
  <si>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</si>
  <si>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</si>
  <si>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</si>
  <si>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</si>
  <si>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</si>
  <si>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</si>
  <si>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</si>
  <si>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</si>
  <si>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</si>
  <si>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</si>
  <si>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</si>
  <si>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</si>
  <si>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</si>
  <si>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</si>
  <si>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</si>
  <si>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</si>
  <si>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</si>
  <si>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</si>
  <si>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</si>
  <si>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</si>
  <si>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</si>
  <si>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</si>
  <si>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</si>
  <si>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</si>
  <si>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</si>
  <si>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</si>
  <si>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</si>
  <si>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</si>
  <si>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</si>
  <si>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</si>
  <si>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</si>
  <si>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</si>
  <si>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</si>
  <si>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</si>
  <si>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</si>
  <si>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</si>
  <si>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</si>
  <si>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</si>
  <si>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</si>
  <si>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</si>
  <si>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</si>
  <si>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</si>
  <si>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</si>
  <si>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</si>
  <si>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</si>
  <si>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</si>
  <si>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</si>
  <si>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</si>
  <si>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</si>
  <si>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</si>
  <si>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</si>
  <si>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</si>
  <si>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</si>
  <si>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</si>
  <si>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</si>
  <si>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</si>
  <si>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</si>
  <si>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</si>
  <si>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</si>
  <si>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</si>
  <si>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</si>
  <si>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</si>
  <si>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</si>
  <si>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</si>
  <si>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</si>
  <si>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</si>
  <si>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</si>
  <si>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</si>
  <si>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</si>
  <si>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</si>
  <si>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</si>
  <si>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</si>
  <si>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</si>
  <si>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</si>
  <si>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</si>
  <si>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</si>
  <si>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</si>
  <si>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</si>
  <si>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</si>
  <si>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</si>
  <si>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</si>
  <si>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</si>
  <si>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</si>
  <si>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</si>
  <si>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</si>
  <si>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</si>
  <si>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</si>
  <si>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</si>
  <si>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</si>
  <si>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</si>
  <si>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</si>
  <si>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</si>
  <si>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</si>
  <si>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</si>
  <si>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</si>
  <si>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</si>
  <si>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</si>
  <si>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</si>
  <si>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</si>
  <si>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</si>
  <si>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</si>
  <si>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</si>
  <si>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</si>
  <si>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</si>
  <si>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</si>
  <si>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</si>
  <si>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</si>
  <si>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</si>
  <si>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</si>
  <si>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</si>
  <si>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</si>
  <si>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</si>
  <si>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</si>
  <si>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</si>
  <si>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</si>
  <si>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</si>
  <si>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</si>
  <si>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</si>
  <si>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</si>
  <si>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</si>
  <si>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</si>
  <si>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</si>
  <si>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</si>
  <si>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</si>
  <si>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</si>
  <si>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</si>
  <si>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</si>
  <si>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</si>
  <si>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</si>
  <si>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</si>
  <si>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</si>
  <si>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</si>
  <si>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</si>
  <si>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</si>
  <si>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</si>
  <si>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</si>
  <si>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</si>
  <si>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</si>
  <si>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</si>
  <si>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</si>
  <si>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</si>
  <si>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</si>
  <si>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</si>
  <si>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</si>
  <si>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</si>
  <si>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</si>
  <si>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</si>
  <si>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</si>
  <si>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</si>
  <si>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</si>
  <si>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</si>
  <si>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</si>
  <si>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</si>
  <si>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</si>
  <si>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</si>
  <si>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</si>
  <si>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</si>
  <si>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</si>
  <si>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</si>
  <si>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</si>
  <si>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</si>
  <si>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</si>
  <si>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</si>
  <si>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</si>
  <si>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</si>
  <si>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</si>
  <si>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</si>
  <si>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</si>
  <si>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</si>
  <si>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</si>
  <si>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</si>
  <si>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</si>
  <si>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</si>
  <si>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</si>
  <si>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</si>
  <si>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</si>
  <si>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</si>
  <si>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</si>
  <si>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</si>
  <si>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</si>
  <si>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</si>
  <si>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</si>
  <si>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</si>
  <si>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</si>
  <si>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</si>
  <si>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</si>
  <si>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</si>
  <si>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</si>
  <si>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</si>
  <si>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</si>
  <si>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</si>
  <si>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</si>
  <si>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</si>
  <si>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</si>
  <si>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</si>
  <si>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</si>
  <si>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</si>
  <si>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</si>
  <si>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</si>
  <si>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</si>
  <si>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</si>
  <si>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</si>
  <si>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</si>
  <si>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</si>
  <si>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</si>
  <si>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</si>
  <si>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</si>
  <si>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</si>
  <si>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</si>
  <si>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</si>
  <si>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</si>
  <si>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</si>
  <si>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</si>
  <si>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</si>
  <si>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</si>
  <si>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</si>
  <si>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</si>
  <si>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</si>
  <si>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</si>
  <si>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</si>
  <si>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</si>
  <si>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</si>
  <si>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</si>
  <si>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</si>
  <si>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</si>
  <si>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</si>
  <si>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</si>
  <si>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</si>
  <si>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</si>
  <si>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</si>
  <si>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</si>
  <si>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</si>
  <si>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</si>
  <si>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</si>
  <si>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</si>
  <si>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</si>
  <si>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</si>
  <si>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</si>
  <si>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</si>
  <si>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</si>
  <si>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</si>
  <si>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</si>
  <si>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</si>
  <si>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</si>
  <si>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</si>
  <si>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</si>
  <si>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</si>
  <si>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</si>
  <si>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</si>
  <si>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</si>
  <si>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</si>
  <si>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</si>
  <si>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</si>
  <si>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</si>
  <si>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</si>
  <si>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</si>
  <si>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</si>
  <si>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</si>
  <si>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</si>
  <si>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</si>
  <si>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</si>
  <si>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</si>
  <si>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</si>
  <si>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</si>
  <si>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</si>
  <si>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</si>
  <si>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</si>
  <si>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</si>
  <si>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</si>
  <si>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</si>
  <si>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</si>
  <si>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</si>
  <si>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</si>
  <si>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</si>
  <si>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</si>
  <si>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</si>
  <si>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</si>
  <si>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</si>
  <si>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</si>
  <si>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</si>
  <si>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</si>
  <si>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</si>
  <si>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</si>
  <si>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</si>
  <si>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</si>
  <si>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</si>
  <si>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</si>
  <si>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</si>
  <si>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</si>
  <si>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</si>
  <si>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</si>
  <si>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</si>
  <si>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</si>
  <si>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</si>
  <si>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</si>
  <si>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</si>
  <si>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</si>
  <si>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</si>
  <si>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</si>
  <si>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</si>
  <si>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</si>
  <si>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</si>
  <si>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</si>
  <si>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</si>
  <si>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</si>
  <si>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</si>
  <si>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</si>
  <si>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</si>
  <si>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</si>
  <si>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</si>
  <si>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</si>
  <si>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</si>
  <si>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</si>
  <si>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</si>
  <si>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</si>
  <si>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</si>
  <si>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</si>
  <si>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</si>
  <si>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</si>
  <si>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</si>
  <si>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</si>
  <si>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</si>
  <si>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</si>
  <si>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</si>
  <si>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</si>
  <si>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</si>
  <si>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</si>
  <si>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</si>
  <si>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</si>
  <si>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</si>
  <si>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</si>
  <si>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</si>
  <si>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</si>
  <si>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</si>
  <si>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</si>
  <si>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</si>
  <si>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</si>
  <si>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</si>
  <si>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</si>
  <si>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</si>
  <si>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</si>
  <si>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</si>
  <si>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</si>
  <si>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</si>
  <si>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</si>
  <si>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</si>
  <si>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</si>
  <si>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</si>
  <si>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</si>
  <si>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</si>
  <si>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</si>
  <si>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</si>
  <si>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</si>
  <si>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</si>
  <si>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</si>
  <si>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</si>
  <si>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</si>
  <si>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</si>
  <si>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</si>
  <si>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</si>
  <si>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</si>
  <si>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</si>
  <si>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</si>
  <si>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</si>
  <si>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</si>
  <si>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</si>
  <si>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</si>
  <si>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</si>
  <si>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</si>
  <si>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</si>
  <si>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</si>
  <si>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</si>
  <si>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</si>
  <si>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</si>
  <si>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</si>
  <si>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</si>
  <si>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</si>
  <si>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</si>
  <si>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</si>
  <si>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</si>
  <si>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</si>
  <si>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</si>
  <si>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</si>
  <si>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</si>
  <si>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</si>
  <si>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</si>
  <si>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</si>
  <si>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</si>
  <si>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</si>
  <si>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</si>
  <si>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</si>
  <si>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</si>
  <si>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</si>
  <si>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</si>
  <si>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</si>
  <si>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</si>
  <si>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</si>
  <si>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</si>
  <si>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</si>
  <si>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</si>
  <si>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</si>
  <si>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</si>
  <si>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</si>
  <si>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</si>
  <si>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</si>
  <si>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</si>
  <si>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</si>
  <si>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</si>
  <si>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</si>
  <si>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</si>
  <si>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</si>
  <si>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</si>
  <si>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</si>
  <si>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</si>
  <si>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</si>
  <si>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</si>
  <si>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</si>
  <si>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</si>
  <si>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</si>
  <si>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</si>
  <si>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</si>
  <si>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</si>
  <si>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</si>
  <si>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</si>
  <si>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</si>
  <si>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</si>
  <si>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</si>
  <si>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</si>
  <si>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</si>
  <si>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</si>
  <si>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</si>
  <si>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</si>
  <si>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</si>
  <si>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</si>
  <si>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</si>
  <si>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</si>
  <si>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</si>
  <si>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</si>
  <si>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</si>
  <si>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</si>
  <si>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</si>
  <si>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</si>
  <si>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</si>
  <si>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</si>
  <si>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</si>
  <si>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</si>
  <si>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</si>
  <si>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</si>
  <si>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</si>
  <si>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</si>
  <si>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</si>
  <si>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</si>
  <si>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</si>
  <si>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</si>
  <si>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</si>
  <si>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</si>
  <si>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</si>
  <si>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</si>
  <si>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</si>
  <si>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</si>
  <si>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</si>
  <si>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</si>
  <si>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</si>
  <si>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</si>
  <si>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</si>
  <si>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</si>
  <si>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</si>
  <si>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</si>
  <si>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</si>
  <si>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</si>
  <si>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</si>
  <si>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</si>
  <si>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</si>
  <si>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</si>
  <si>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</si>
  <si>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</si>
  <si>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</si>
  <si>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</si>
  <si>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</si>
  <si>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</si>
  <si>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</si>
  <si>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</si>
  <si>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</si>
  <si>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</si>
  <si>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</si>
  <si>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</si>
  <si>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</si>
  <si>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</si>
  <si>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</si>
  <si>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</si>
  <si>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</si>
  <si>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</si>
  <si>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</si>
  <si>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</si>
  <si>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</si>
  <si>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</si>
  <si>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</si>
  <si>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</si>
  <si>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</si>
  <si>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</si>
  <si>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</si>
  <si>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</si>
  <si>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</si>
  <si>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</si>
  <si>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</si>
  <si>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</si>
  <si>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</si>
  <si>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</si>
  <si>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</si>
  <si>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</si>
  <si>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</si>
  <si>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</si>
  <si>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</si>
  <si>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</si>
  <si>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</si>
  <si>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</si>
  <si>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</si>
  <si>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</si>
  <si>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</si>
  <si>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</si>
  <si>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</si>
  <si>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</si>
  <si>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</si>
  <si>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</si>
  <si>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</si>
  <si>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</si>
  <si>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</si>
  <si>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</si>
  <si>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</si>
  <si>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</si>
  <si>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</si>
  <si>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</si>
  <si>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</si>
  <si>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</si>
  <si>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</si>
  <si>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</si>
  <si>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</si>
  <si>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</si>
  <si>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</si>
  <si>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</si>
  <si>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</si>
  <si>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</si>
  <si>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</si>
  <si>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</si>
  <si>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</si>
  <si>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</si>
  <si>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</si>
  <si>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</si>
  <si>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</si>
  <si>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</si>
  <si>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</si>
  <si>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</si>
  <si>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</si>
  <si>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</si>
  <si>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</si>
  <si>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</si>
  <si>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</si>
  <si>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</si>
  <si>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</si>
  <si>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</si>
  <si>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</si>
  <si>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</si>
  <si>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</si>
  <si>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</si>
  <si>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</si>
  <si>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</si>
  <si>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</si>
  <si>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</si>
  <si>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</si>
  <si>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</si>
  <si>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</si>
  <si>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</si>
  <si>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</si>
  <si>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</si>
  <si>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</si>
  <si>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</si>
  <si>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</si>
  <si>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</si>
  <si>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</si>
  <si>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</si>
  <si>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</si>
  <si>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</si>
  <si>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</si>
  <si>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</si>
  <si>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</si>
  <si>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</si>
  <si>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</si>
  <si>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</si>
  <si>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</si>
  <si>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</si>
  <si>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</si>
  <si>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</si>
  <si>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</si>
  <si>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</si>
  <si>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</si>
  <si>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</si>
  <si>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</si>
  <si>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</si>
  <si>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</si>
  <si>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</si>
  <si>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</si>
  <si>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</si>
  <si>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</si>
  <si>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</si>
  <si>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</si>
  <si>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</si>
  <si>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</si>
  <si>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</si>
  <si>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</si>
  <si>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</si>
  <si>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</si>
  <si>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</si>
  <si>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</si>
  <si>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</si>
  <si>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</si>
  <si>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</si>
  <si>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</si>
  <si>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</si>
  <si>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</si>
  <si>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</si>
  <si>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</si>
  <si>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</si>
  <si>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</si>
  <si>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</si>
  <si>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</si>
  <si>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</si>
  <si>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</si>
  <si>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</si>
  <si>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</si>
  <si>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</si>
  <si>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</si>
  <si>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</si>
  <si>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</si>
  <si>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</si>
  <si>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</si>
  <si>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</si>
  <si>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</si>
  <si>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</si>
  <si>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</si>
  <si>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</si>
  <si>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</si>
  <si>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</si>
  <si>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</si>
  <si>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</si>
  <si>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</si>
  <si>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</si>
  <si>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</si>
  <si>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</si>
  <si>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</si>
  <si>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</si>
  <si>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</si>
  <si>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</si>
  <si>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</si>
  <si>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</si>
  <si>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</si>
  <si>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</si>
  <si>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</si>
  <si>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</si>
  <si>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</si>
  <si>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</si>
  <si>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</si>
  <si>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</si>
  <si>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</si>
  <si>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</si>
  <si>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</si>
  <si>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</si>
  <si>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</si>
  <si>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</si>
  <si>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</si>
  <si>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</si>
  <si>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</si>
  <si>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</si>
  <si>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</si>
  <si>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</si>
  <si>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</si>
  <si>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</si>
  <si>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</si>
  <si>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</si>
  <si>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</si>
  <si>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</si>
  <si>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</si>
  <si>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</si>
  <si>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</si>
  <si>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</si>
  <si>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</si>
  <si>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</si>
  <si>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</si>
  <si>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</si>
  <si>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</si>
  <si>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</si>
  <si>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</si>
  <si>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</si>
  <si>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</si>
  <si>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</si>
  <si>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</si>
  <si>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</si>
  <si>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</si>
  <si>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</si>
  <si>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</si>
  <si>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</si>
  <si>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</si>
  <si>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</si>
  <si>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</si>
  <si>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</si>
  <si>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</si>
  <si>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</si>
  <si>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</si>
  <si>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</si>
  <si>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</si>
  <si>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</si>
  <si>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</si>
  <si>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</si>
  <si>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</si>
  <si>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</si>
  <si>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</si>
  <si>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</si>
  <si>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</si>
  <si>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</si>
  <si>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</si>
  <si>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</si>
  <si>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</si>
  <si>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</si>
  <si>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</si>
  <si>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</si>
  <si>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</si>
  <si>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</si>
  <si>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</si>
  <si>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</si>
  <si>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</si>
  <si>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</si>
  <si>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</si>
  <si>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</si>
  <si>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</si>
  <si>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</si>
  <si>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</si>
  <si>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</si>
  <si>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</si>
  <si>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</si>
  <si>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</si>
  <si>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</si>
  <si>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</si>
  <si>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</si>
  <si>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</si>
  <si>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</si>
  <si>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</si>
  <si>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</si>
  <si>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</si>
  <si>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</si>
  <si>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</si>
  <si>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</si>
  <si>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</si>
  <si>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</si>
  <si>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</si>
  <si>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</si>
  <si>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</si>
  <si>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</si>
  <si>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</si>
  <si>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</si>
  <si>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</si>
  <si>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</si>
  <si>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</si>
  <si>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</si>
  <si>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</si>
  <si>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</si>
  <si>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</si>
  <si>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</si>
  <si>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</si>
  <si>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</si>
  <si>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</si>
  <si>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</si>
  <si>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</si>
  <si>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</si>
  <si>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</si>
  <si>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</si>
  <si>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</si>
  <si>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</si>
  <si>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</si>
  <si>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</si>
  <si>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</si>
  <si>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</si>
  <si>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</si>
  <si>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</si>
  <si>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</si>
  <si>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</si>
  <si>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</si>
  <si>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</si>
  <si>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</si>
  <si>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</si>
  <si>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</si>
  <si>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</si>
  <si>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</si>
  <si>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</si>
  <si>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</si>
  <si>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</si>
  <si>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</si>
  <si>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</si>
  <si>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</si>
  <si>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</si>
  <si>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</si>
  <si>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</si>
  <si>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</si>
  <si>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</si>
  <si>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</si>
  <si>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</si>
  <si>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</si>
  <si>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</si>
  <si>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</si>
  <si>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</si>
  <si>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</si>
  <si>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</si>
  <si>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</si>
  <si>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</si>
  <si>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</si>
  <si>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</si>
  <si>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</si>
  <si>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</si>
  <si>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</si>
  <si>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</si>
  <si>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</si>
  <si>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</si>
  <si>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</si>
  <si>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</si>
  <si>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</si>
  <si>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</si>
  <si>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</si>
  <si>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</si>
  <si>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</si>
  <si>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</si>
  <si>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</si>
  <si>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</si>
  <si>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</si>
  <si>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</si>
  <si>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</si>
  <si>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</si>
  <si>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</si>
  <si>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</si>
  <si>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</si>
  <si>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</si>
  <si>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</si>
  <si>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</si>
  <si>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</si>
  <si>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</si>
  <si>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</si>
  <si>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</si>
  <si>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</si>
  <si>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</si>
  <si>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</si>
  <si>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</si>
  <si>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</si>
  <si>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</si>
  <si>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</si>
  <si>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</si>
  <si>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</si>
  <si>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</si>
  <si>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</si>
  <si>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</si>
  <si>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</si>
  <si>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</si>
  <si>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</si>
  <si>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</si>
  <si>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</si>
  <si>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</si>
  <si>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</si>
  <si>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</si>
  <si>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</si>
  <si>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</si>
  <si>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</si>
  <si>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</si>
  <si>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</si>
  <si>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</si>
  <si>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</si>
  <si>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</si>
  <si>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</si>
  <si>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</si>
  <si>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</si>
  <si>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</si>
  <si>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</si>
  <si>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</si>
  <si>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</si>
  <si>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</si>
  <si>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</si>
  <si>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</si>
  <si>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</si>
  <si>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</si>
  <si>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</si>
  <si>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</si>
  <si>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</si>
  <si>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</si>
  <si>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</si>
  <si>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</si>
  <si>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</si>
  <si>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</si>
  <si>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</si>
  <si>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</si>
  <si>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</si>
  <si>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</si>
  <si>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</si>
  <si>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</si>
  <si>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</si>
  <si>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</si>
  <si>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</si>
  <si>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</si>
  <si>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</si>
  <si>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</si>
  <si>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</si>
  <si>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</si>
  <si>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</si>
  <si>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</si>
  <si>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</si>
  <si>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</si>
  <si>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</si>
  <si>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</si>
  <si>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</si>
  <si>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</si>
  <si>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</si>
  <si>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</si>
  <si>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</si>
  <si>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</si>
  <si>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</si>
  <si>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</si>
  <si>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</si>
  <si>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</si>
  <si>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</si>
  <si>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</si>
  <si>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</si>
  <si>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</si>
  <si>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</si>
  <si>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</si>
  <si>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</si>
  <si>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</si>
  <si>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</si>
  <si>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</si>
  <si>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</si>
  <si>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</si>
  <si>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</si>
  <si>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</si>
  <si>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</si>
  <si>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</si>
  <si>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</si>
  <si>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</si>
  <si>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</si>
  <si>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</si>
  <si>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</si>
  <si>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</si>
  <si>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</si>
  <si>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</si>
  <si>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</si>
  <si>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</si>
  <si>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</si>
  <si>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</si>
  <si>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</si>
  <si>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</si>
  <si>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</si>
  <si>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</si>
  <si>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</si>
  <si>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</si>
  <si>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</si>
  <si>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</si>
  <si>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</si>
  <si>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</si>
  <si>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</si>
  <si>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</si>
  <si>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</si>
  <si>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</si>
  <si>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</si>
  <si>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</si>
  <si>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</si>
  <si>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</si>
  <si>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</si>
  <si>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</si>
  <si>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</si>
  <si>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</si>
  <si>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</si>
  <si>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</si>
  <si>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</si>
  <si>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</si>
  <si>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</si>
  <si>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</si>
  <si>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</si>
  <si>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</si>
  <si>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</si>
  <si>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</si>
  <si>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</si>
  <si>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</si>
  <si>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</si>
  <si>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</si>
  <si>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</si>
  <si>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</si>
  <si>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</si>
  <si>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</si>
  <si>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</si>
  <si>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</si>
  <si>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</si>
  <si>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</si>
  <si>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</si>
  <si>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</si>
  <si>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</si>
  <si>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</si>
  <si>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</si>
  <si>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</si>
  <si>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</si>
  <si>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</si>
  <si>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</si>
  <si>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</si>
  <si>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</si>
  <si>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</si>
  <si>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</si>
  <si>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</si>
  <si>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</si>
  <si>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</si>
  <si>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</si>
  <si>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</si>
  <si>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</si>
  <si>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</si>
  <si>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</si>
  <si>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</si>
  <si>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</si>
  <si>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</si>
  <si>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</si>
  <si>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</si>
  <si>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</si>
  <si>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</si>
  <si>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</si>
  <si>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</si>
  <si>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</si>
  <si>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</si>
  <si>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</si>
  <si>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</si>
  <si>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</si>
  <si>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</si>
  <si>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</si>
  <si>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</si>
  <si>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</si>
  <si>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</si>
  <si>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</si>
  <si>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</si>
  <si>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</si>
  <si>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</si>
  <si>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</si>
  <si>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</si>
  <si>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</si>
  <si>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</si>
  <si>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</si>
  <si>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</si>
  <si>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</si>
  <si>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</si>
  <si>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</si>
  <si>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</si>
  <si>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</si>
  <si>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</si>
  <si>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</si>
  <si>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</si>
  <si>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</si>
  <si>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</si>
  <si>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</si>
  <si>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</si>
  <si>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</si>
  <si>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</si>
  <si>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</si>
  <si>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</si>
  <si>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</si>
  <si>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</si>
  <si>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</si>
  <si>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</si>
  <si>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</si>
  <si>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</si>
  <si>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</si>
  <si>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</si>
  <si>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</si>
  <si>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</si>
  <si>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</si>
  <si>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</si>
  <si>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</si>
  <si>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</si>
  <si>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</si>
  <si>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</si>
  <si>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</si>
  <si>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</si>
  <si>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</si>
  <si>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</si>
  <si>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</si>
  <si>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</si>
  <si>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</si>
  <si>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</si>
  <si>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</si>
  <si>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</si>
  <si>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</si>
  <si>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</si>
  <si>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</si>
  <si>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</si>
  <si>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</si>
  <si>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</si>
  <si>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</si>
  <si>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</si>
  <si>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</si>
  <si>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</si>
  <si>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</si>
  <si>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</si>
  <si>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</si>
  <si>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</si>
  <si>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</si>
  <si>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</si>
  <si>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</si>
  <si>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</si>
  <si>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</si>
  <si>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</si>
  <si>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</si>
  <si>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</si>
  <si>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</si>
  <si>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</si>
  <si>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</si>
  <si>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</si>
  <si>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</si>
  <si>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</si>
  <si>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</si>
  <si>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</si>
  <si>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</si>
  <si>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</si>
  <si>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</si>
  <si>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</si>
  <si>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</si>
  <si>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</si>
  <si>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</si>
  <si>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</si>
  <si>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</si>
  <si>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</si>
  <si>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</si>
  <si>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</si>
  <si>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</si>
  <si>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</si>
  <si>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</si>
  <si>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</si>
  <si>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</si>
  <si>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</si>
  <si>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</si>
  <si>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</si>
  <si>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</si>
  <si>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</si>
  <si>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</si>
  <si>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</si>
  <si>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</si>
  <si>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</si>
  <si>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</si>
  <si>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</si>
  <si>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</si>
  <si>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</si>
  <si>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</si>
  <si>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</si>
  <si>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</si>
  <si>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</si>
  <si>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</si>
  <si>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</si>
  <si>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</si>
  <si>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</si>
  <si>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</si>
  <si>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</si>
  <si>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</si>
  <si>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</si>
  <si>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</si>
  <si>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</si>
  <si>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</si>
  <si>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</si>
  <si>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</si>
  <si>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</si>
  <si>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</si>
  <si>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</si>
  <si>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</si>
  <si>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</si>
  <si>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</si>
  <si>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</si>
  <si>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</si>
  <si>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</si>
  <si>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</si>
  <si>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</si>
  <si>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</si>
  <si>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</si>
  <si>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</si>
  <si>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</si>
  <si>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</si>
  <si>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</si>
  <si>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</si>
  <si>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</si>
  <si>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</si>
  <si>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</si>
  <si>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</si>
  <si>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</si>
  <si>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</si>
  <si>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</si>
  <si>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</si>
  <si>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</si>
  <si>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</si>
  <si>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</si>
  <si>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</si>
  <si>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</si>
  <si>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</si>
  <si>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</si>
  <si>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</si>
  <si>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</si>
  <si>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</si>
  <si>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</si>
  <si>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</si>
  <si>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</si>
  <si>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</si>
  <si>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</si>
  <si>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</si>
  <si>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</si>
  <si>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</si>
  <si>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</si>
  <si>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</si>
  <si>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</si>
  <si>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</si>
  <si>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</si>
  <si>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</si>
  <si>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</si>
  <si>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</si>
  <si>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</si>
  <si>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</si>
  <si>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</si>
  <si>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</si>
  <si>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</si>
  <si>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</si>
  <si>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</si>
  <si>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</si>
  <si>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</si>
  <si>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</si>
  <si>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</si>
  <si>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</si>
  <si>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</si>
  <si>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</si>
  <si>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</si>
  <si>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</si>
  <si>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</si>
  <si>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</si>
  <si>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</si>
  <si>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</si>
  <si>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</si>
  <si>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</si>
  <si>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</si>
  <si>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</si>
  <si>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</si>
  <si>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</si>
  <si>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</si>
  <si>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</si>
  <si>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</si>
  <si>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</si>
  <si>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</si>
  <si>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</si>
  <si>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</si>
  <si>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</si>
  <si>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</si>
  <si>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</si>
  <si>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</si>
  <si>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</si>
  <si>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</si>
  <si>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</si>
  <si>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</si>
  <si>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</si>
  <si>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</si>
  <si>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</si>
  <si>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</si>
  <si>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</si>
  <si>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</si>
  <si>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</si>
  <si>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</si>
  <si>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</si>
  <si>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</si>
  <si>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</si>
  <si>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</si>
  <si>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</si>
  <si>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</si>
  <si>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</si>
  <si>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</si>
  <si>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</si>
  <si>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</si>
  <si>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</si>
  <si>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</si>
  <si>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</si>
  <si>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</si>
  <si>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</si>
  <si>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</si>
  <si>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</si>
  <si>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</si>
  <si>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</si>
  <si>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</si>
  <si>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</si>
  <si>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</si>
  <si>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</si>
  <si>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</si>
  <si>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</si>
  <si>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</si>
  <si>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</si>
  <si>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</si>
  <si>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</si>
  <si>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</si>
  <si>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</si>
  <si>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</si>
  <si>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</si>
  <si>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</si>
  <si>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</si>
  <si>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</si>
  <si>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</si>
  <si>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</si>
  <si>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</si>
  <si>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</si>
  <si>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</si>
  <si>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</si>
  <si>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</si>
  <si>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</si>
  <si>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</si>
  <si>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</si>
  <si>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</si>
  <si>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</si>
  <si>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</si>
  <si>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</si>
  <si>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</si>
  <si>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</si>
  <si>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</si>
  <si>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</si>
  <si>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</si>
  <si>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</si>
  <si>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</si>
  <si>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</si>
  <si>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</si>
  <si>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</si>
  <si>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</si>
  <si>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</si>
  <si>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</si>
  <si>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</si>
  <si>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</si>
  <si>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</si>
  <si>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</si>
  <si>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</si>
  <si>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</si>
  <si>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</si>
  <si>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</si>
  <si>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</si>
  <si>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</si>
  <si>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</si>
  <si>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</si>
  <si>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</si>
  <si>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</si>
  <si>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</si>
  <si>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</si>
  <si>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</si>
  <si>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</si>
  <si>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</si>
  <si>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</si>
  <si>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</si>
  <si>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</si>
  <si>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</si>
  <si>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</si>
  <si>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</si>
  <si>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</si>
  <si>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</si>
  <si>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</si>
  <si>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</si>
  <si>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</si>
  <si>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</si>
  <si>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</si>
  <si>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</si>
  <si>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</si>
  <si>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</si>
  <si>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</si>
  <si>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</si>
  <si>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</si>
  <si>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</si>
  <si>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</si>
  <si>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</si>
  <si>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</si>
  <si>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</si>
  <si>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</si>
  <si>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</si>
  <si>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</si>
  <si>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</si>
  <si>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</si>
  <si>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</si>
  <si>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</si>
  <si>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</si>
  <si>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</si>
  <si>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</si>
  <si>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</si>
  <si>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</si>
  <si>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</si>
  <si>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</si>
  <si>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</si>
  <si>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</si>
  <si>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</si>
  <si>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</si>
  <si>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</si>
  <si>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</si>
  <si>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</si>
  <si>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</si>
  <si>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</si>
  <si>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</si>
  <si>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</si>
  <si>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</si>
  <si>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</si>
  <si>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</si>
  <si>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</si>
  <si>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</si>
  <si>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</si>
  <si>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</si>
  <si>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</si>
  <si>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</si>
  <si>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</si>
  <si>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</si>
  <si>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</si>
  <si>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</si>
  <si>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</si>
  <si>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</si>
  <si>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</si>
  <si>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</si>
  <si>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</si>
  <si>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</si>
  <si>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</si>
  <si>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</si>
  <si>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</si>
  <si>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</si>
  <si>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</si>
  <si>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</si>
  <si>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</si>
  <si>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</si>
  <si>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</si>
  <si>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</si>
  <si>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</si>
  <si>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</si>
  <si>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</si>
  <si>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</si>
  <si>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</si>
  <si>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</si>
  <si>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</si>
  <si>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</si>
  <si>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</si>
  <si>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</si>
  <si>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</si>
  <si>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</si>
  <si>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</si>
  <si>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</si>
  <si>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</si>
  <si>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</si>
  <si>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</si>
  <si>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</si>
  <si>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</si>
  <si>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</si>
  <si>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</si>
  <si>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</si>
  <si>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</si>
  <si>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</si>
  <si>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</si>
  <si>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</si>
  <si>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</si>
  <si>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</si>
  <si>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</si>
  <si>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</si>
  <si>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</si>
  <si>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</si>
  <si>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</si>
  <si>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</si>
  <si>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</si>
  <si>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</si>
  <si>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</si>
  <si>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</si>
  <si>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</si>
  <si>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</si>
  <si>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</si>
  <si>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</si>
  <si>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</si>
  <si>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</si>
  <si>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</si>
  <si>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</si>
  <si>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</si>
  <si>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</si>
  <si>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</si>
  <si>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</si>
  <si>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</si>
  <si>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</si>
  <si>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</si>
  <si>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</si>
  <si>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</si>
  <si>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</si>
  <si>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</si>
  <si>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</si>
  <si>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</si>
  <si>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</si>
  <si>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</si>
  <si>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</si>
  <si>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</si>
  <si>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</si>
  <si>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</si>
  <si>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</si>
  <si>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</si>
  <si>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</si>
  <si>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</si>
  <si>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</si>
  <si>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</si>
  <si>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</si>
  <si>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</si>
  <si>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</si>
  <si>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</si>
  <si>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</si>
  <si>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</si>
  <si>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</si>
  <si>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</si>
  <si>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</si>
  <si>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</si>
  <si>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</si>
  <si>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</si>
  <si>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</si>
  <si>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</si>
  <si>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</si>
  <si>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</si>
  <si>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</si>
  <si>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</si>
  <si>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</si>
  <si>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</si>
  <si>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</si>
  <si>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</si>
  <si>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</si>
  <si>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</si>
  <si>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</si>
  <si>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</si>
  <si>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</si>
  <si>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</si>
  <si>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</si>
  <si>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</si>
  <si>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</si>
  <si>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</si>
  <si>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</si>
  <si>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</si>
  <si>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</si>
  <si>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</si>
  <si>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</si>
  <si>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</si>
  <si>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</si>
  <si>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</si>
  <si>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</si>
  <si>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</si>
  <si>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</si>
  <si>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</si>
  <si>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</si>
  <si>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</si>
  <si>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</si>
  <si>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</si>
  <si>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</si>
  <si>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</si>
  <si>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</si>
  <si>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</si>
  <si>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</si>
  <si>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</si>
  <si>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</si>
  <si>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</si>
  <si>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</si>
  <si>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</si>
  <si>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</si>
  <si>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</si>
  <si>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</si>
  <si>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</si>
  <si>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</si>
  <si>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</si>
  <si>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</si>
  <si>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</si>
  <si>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</si>
  <si>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</si>
  <si>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</si>
  <si>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</si>
  <si>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</si>
  <si>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</si>
  <si>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</si>
  <si>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</si>
  <si>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</si>
  <si>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</si>
  <si>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</si>
  <si>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</si>
  <si>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</si>
  <si>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</si>
  <si>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</si>
  <si>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</si>
  <si>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</si>
  <si>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</si>
  <si>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</si>
  <si>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</si>
  <si>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</si>
  <si>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</si>
  <si>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</si>
  <si>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</si>
  <si>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</si>
  <si>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</si>
  <si>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</si>
  <si>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</si>
  <si>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</si>
  <si>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</si>
  <si>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</si>
  <si>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</si>
  <si>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</si>
  <si>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</si>
  <si>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</si>
  <si>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</si>
  <si>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</si>
  <si>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</si>
  <si>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</si>
  <si>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</si>
  <si>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</si>
  <si>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</si>
  <si>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</si>
  <si>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</si>
  <si>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</si>
  <si>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</si>
  <si>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</si>
  <si>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</si>
  <si>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</si>
  <si>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</si>
  <si>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</si>
  <si>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</si>
  <si>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</si>
  <si>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</si>
  <si>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</si>
  <si>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</si>
  <si>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</si>
  <si>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</si>
  <si>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</si>
  <si>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</si>
  <si>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</si>
  <si>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</si>
  <si>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</si>
  <si>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</si>
  <si>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</si>
  <si>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</si>
  <si>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</si>
  <si>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</si>
  <si>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</si>
  <si>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</si>
  <si>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</si>
  <si>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</si>
  <si>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</si>
  <si>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</si>
  <si>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</si>
  <si>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</si>
  <si>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</si>
  <si>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</si>
  <si>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</si>
  <si>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</si>
  <si>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</si>
  <si>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</si>
  <si>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</si>
  <si>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</si>
  <si>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</si>
  <si>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</si>
  <si>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</si>
  <si>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</si>
  <si>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</si>
  <si>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</si>
  <si>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</si>
  <si>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</si>
  <si>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</si>
  <si>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</si>
  <si>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</si>
  <si>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</si>
  <si>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</si>
  <si>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</si>
  <si>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</si>
  <si>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</si>
  <si>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</si>
  <si>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</si>
  <si>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</si>
  <si>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</si>
  <si>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</si>
  <si>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</si>
  <si>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</si>
  <si>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</si>
  <si>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</si>
  <si>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</si>
  <si>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</si>
  <si>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</si>
  <si>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</si>
  <si>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</si>
  <si>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</si>
  <si>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</si>
  <si>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</si>
  <si>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</si>
  <si>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</si>
  <si>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</si>
  <si>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</si>
  <si>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</si>
  <si>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</si>
  <si>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</si>
  <si>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</si>
  <si>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</si>
  <si>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</si>
  <si>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</si>
  <si>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</si>
  <si>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</si>
  <si>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</si>
  <si>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</si>
  <si>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</si>
  <si>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</si>
  <si>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</si>
  <si>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</si>
  <si>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</si>
  <si>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</si>
  <si>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</si>
  <si>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</si>
  <si>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</si>
  <si>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</si>
  <si>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</si>
  <si>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</si>
  <si>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</si>
  <si>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</si>
  <si>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</si>
  <si>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</si>
  <si>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</si>
  <si>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</si>
  <si>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</si>
  <si>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</si>
  <si>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</si>
  <si>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</si>
  <si>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</si>
  <si>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</si>
  <si>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</si>
  <si>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</si>
  <si>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</si>
  <si>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</si>
  <si>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</si>
  <si>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</si>
  <si>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</si>
  <si>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</si>
  <si>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</si>
  <si>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</si>
  <si>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</si>
  <si>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</si>
  <si>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</si>
  <si>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</si>
  <si>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</si>
  <si>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</si>
  <si>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</si>
  <si>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</si>
  <si>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</si>
  <si>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</si>
  <si>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</si>
  <si>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</si>
  <si>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</si>
  <si>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</si>
  <si>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</si>
  <si>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</si>
  <si>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</si>
  <si>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</si>
  <si>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</si>
  <si>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</si>
  <si>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</si>
  <si>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</si>
  <si>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</si>
  <si>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</si>
  <si>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</si>
  <si>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</si>
  <si>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</si>
  <si>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</si>
  <si>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</si>
  <si>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</si>
  <si>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</si>
  <si>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</si>
  <si>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</si>
  <si>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</si>
  <si>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</si>
  <si>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</si>
  <si>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</si>
  <si>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</si>
  <si>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</si>
  <si>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</si>
  <si>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</si>
  <si>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</si>
  <si>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</si>
  <si>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</si>
  <si>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</si>
  <si>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</si>
  <si>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</si>
  <si>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</si>
  <si>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</si>
  <si>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</si>
  <si>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</si>
  <si>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</si>
  <si>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</si>
  <si>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</si>
  <si>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</si>
  <si>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</si>
  <si>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</si>
  <si>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</si>
  <si>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</si>
  <si>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</si>
  <si>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</si>
  <si>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</si>
  <si>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</si>
  <si>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</si>
  <si>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</si>
  <si>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</si>
  <si>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</si>
  <si>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</si>
  <si>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</si>
  <si>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</si>
  <si>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</si>
  <si>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</si>
  <si>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</si>
  <si>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</si>
  <si>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</si>
  <si>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</si>
  <si>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</si>
  <si>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</si>
  <si>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</si>
  <si>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</si>
  <si>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</si>
  <si>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</si>
  <si>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</si>
  <si>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</si>
  <si>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</si>
  <si>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</si>
  <si>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</si>
  <si>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</si>
  <si>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</si>
  <si>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</si>
  <si>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</si>
  <si>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</si>
  <si>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</si>
  <si>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</si>
  <si>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</si>
  <si>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</si>
  <si>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</si>
  <si>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</si>
  <si>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</si>
  <si>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</si>
  <si>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</si>
  <si>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</si>
  <si>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</si>
  <si>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</si>
  <si>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</si>
  <si>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</si>
  <si>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</si>
  <si>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</si>
  <si>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</si>
  <si>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</si>
  <si>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</si>
  <si>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</si>
  <si>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</si>
  <si>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</si>
  <si>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</si>
  <si>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</si>
  <si>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</si>
  <si>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</si>
  <si>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</si>
  <si>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</si>
  <si>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</si>
  <si>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</si>
  <si>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</si>
  <si>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</si>
  <si>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</si>
  <si>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</si>
  <si>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</si>
  <si>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</si>
  <si>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</si>
  <si>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</si>
  <si>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</si>
  <si>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</si>
  <si>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</si>
  <si>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</si>
  <si>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</si>
  <si>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</si>
  <si>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</si>
  <si>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</si>
  <si>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</si>
  <si>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</si>
  <si>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</si>
  <si>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</si>
  <si>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</si>
  <si>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</si>
  <si>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</si>
  <si>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</si>
  <si>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</si>
  <si>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</si>
  <si>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</si>
  <si>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</si>
  <si>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</si>
  <si>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</si>
  <si>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</si>
  <si>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</si>
  <si>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</si>
  <si>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</si>
  <si>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</si>
  <si>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</si>
  <si>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</si>
  <si>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</si>
  <si>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</si>
  <si>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</si>
  <si>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</si>
  <si>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</si>
  <si>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</si>
  <si>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</si>
  <si>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</si>
  <si>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</si>
  <si>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</si>
  <si>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</si>
  <si>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</si>
  <si>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</si>
  <si>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</si>
  <si>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</si>
  <si>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</si>
  <si>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</si>
  <si>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</si>
  <si>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</si>
  <si>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</si>
  <si>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</si>
  <si>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</si>
  <si>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</si>
  <si>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</si>
  <si>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</si>
  <si>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</si>
  <si>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</si>
  <si>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</si>
  <si>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</si>
  <si>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</si>
  <si>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</si>
  <si>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</si>
  <si>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</si>
  <si>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</si>
  <si>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</si>
  <si>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</si>
  <si>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</si>
  <si>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</si>
  <si>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</si>
  <si>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</si>
  <si>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</si>
  <si>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</si>
  <si>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</si>
  <si>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</si>
  <si>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</si>
  <si>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</si>
  <si>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</si>
  <si>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</si>
  <si>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</si>
  <si>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</si>
  <si>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</si>
  <si>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</si>
  <si>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</si>
  <si>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</si>
  <si>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</si>
  <si>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</si>
  <si>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</si>
  <si>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</si>
  <si>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</si>
  <si>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</si>
  <si>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</si>
  <si>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</si>
  <si>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</si>
  <si>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</si>
  <si>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</si>
  <si>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</si>
  <si>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</si>
  <si>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</si>
  <si>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</si>
  <si>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</si>
  <si>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</si>
  <si>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</si>
  <si>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</si>
  <si>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</si>
  <si>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</si>
  <si>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</si>
  <si>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</si>
  <si>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</si>
  <si>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</si>
  <si>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</si>
  <si>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</si>
  <si>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</si>
  <si>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</si>
  <si>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</si>
  <si>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</si>
  <si>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</si>
  <si>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</si>
  <si>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</si>
  <si>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</si>
  <si>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</si>
  <si>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</si>
  <si>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</si>
  <si>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</si>
  <si>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</si>
  <si>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</si>
  <si>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</si>
  <si>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</si>
  <si>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</si>
  <si>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</si>
  <si>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</si>
  <si>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</si>
  <si>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</si>
  <si>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</si>
  <si>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</si>
  <si>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</si>
  <si>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</si>
  <si>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</si>
  <si>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</si>
  <si>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</si>
  <si>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</si>
  <si>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</si>
  <si>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</si>
  <si>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</si>
  <si>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</si>
  <si>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</si>
  <si>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</si>
  <si>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</si>
  <si>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</si>
  <si>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</si>
  <si>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</si>
  <si>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</si>
  <si>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</si>
  <si>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</si>
  <si>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</si>
  <si>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</si>
  <si>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</si>
  <si>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</si>
  <si>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</si>
  <si>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</si>
  <si>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</si>
  <si>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</si>
  <si>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</si>
  <si>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</si>
  <si>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</si>
  <si>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</si>
  <si>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</si>
  <si>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</si>
  <si>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</si>
  <si>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</si>
  <si>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</si>
  <si>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</si>
  <si>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</si>
  <si>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</si>
  <si>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</si>
  <si>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</si>
  <si>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</si>
  <si>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</si>
  <si>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</si>
  <si>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</si>
  <si>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</si>
  <si>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</si>
  <si>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</si>
  <si>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</si>
  <si>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</si>
  <si>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</si>
  <si>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</si>
  <si>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</si>
  <si>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</si>
  <si>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</si>
  <si>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</si>
  <si>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</si>
  <si>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</si>
  <si>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</si>
  <si>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</si>
  <si>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</si>
  <si>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</si>
  <si>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</si>
  <si>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</si>
  <si>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</si>
  <si>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</si>
  <si>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</si>
  <si>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</si>
  <si>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</si>
  <si>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</si>
  <si>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</si>
  <si>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</si>
  <si>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</si>
  <si>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</si>
  <si>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</si>
  <si>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</si>
  <si>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</si>
  <si>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</si>
  <si>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</si>
  <si>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</si>
  <si>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</si>
  <si>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</si>
  <si>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</si>
  <si>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</si>
  <si>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</si>
  <si>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</si>
  <si>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</si>
  <si>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</si>
  <si>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</si>
  <si>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</si>
  <si>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</si>
  <si>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</si>
  <si>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</si>
  <si>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</si>
  <si>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</si>
  <si>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</si>
  <si>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</si>
  <si>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</si>
  <si>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</si>
  <si>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</si>
  <si>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</si>
  <si>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</si>
  <si>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</si>
  <si>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</si>
  <si>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</si>
  <si>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</si>
  <si>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</si>
  <si>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</si>
  <si>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</si>
  <si>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</si>
  <si>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</si>
  <si>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</si>
  <si>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</si>
  <si>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</si>
  <si>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</si>
  <si>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</si>
  <si>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</si>
  <si>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</si>
  <si>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</si>
  <si>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</si>
  <si>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</si>
  <si>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</si>
  <si>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</si>
  <si>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</si>
  <si>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</si>
  <si>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</si>
  <si>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</si>
  <si>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</si>
  <si>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</si>
  <si>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</si>
  <si>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</si>
  <si>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</si>
  <si>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</si>
  <si>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</si>
  <si>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</si>
  <si>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</si>
  <si>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</si>
  <si>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</si>
  <si>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</si>
  <si>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</si>
  <si>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</si>
  <si>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</si>
  <si>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</si>
  <si>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</si>
  <si>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</si>
  <si>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</si>
  <si>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</si>
  <si>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</si>
  <si>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</si>
  <si>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</si>
  <si>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</si>
  <si>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</si>
  <si>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</si>
  <si>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</si>
  <si>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</si>
  <si>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</si>
  <si>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</si>
  <si>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</si>
  <si>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</si>
  <si>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</si>
  <si>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</si>
  <si>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</si>
  <si>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</si>
  <si>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</si>
  <si>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</si>
  <si>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</si>
  <si>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</si>
  <si>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</si>
  <si>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</si>
  <si>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</si>
  <si>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</si>
  <si>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</si>
  <si>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</si>
  <si>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</si>
  <si>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</si>
  <si>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</si>
  <si>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</si>
  <si>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</si>
  <si>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</si>
  <si>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</si>
  <si>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</si>
  <si>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</si>
  <si>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</si>
  <si>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</si>
  <si>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</si>
  <si>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</si>
  <si>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</si>
  <si>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</si>
  <si>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</si>
  <si>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</si>
  <si>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</si>
  <si>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</si>
  <si>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</si>
  <si>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</si>
  <si>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</si>
  <si>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</si>
  <si>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</si>
  <si>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</si>
  <si>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</si>
  <si>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</si>
  <si>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</si>
  <si>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</si>
  <si>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</si>
  <si>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</si>
  <si>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</si>
  <si>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</si>
  <si>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</si>
  <si>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</si>
  <si>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</si>
  <si>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</si>
  <si>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</si>
  <si>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</si>
  <si>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</si>
  <si>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</si>
  <si>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</si>
  <si>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</si>
  <si>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</si>
  <si>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</si>
  <si>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</si>
  <si>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</si>
  <si>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</si>
  <si>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</si>
  <si>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</si>
  <si>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</si>
  <si>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</si>
  <si>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</si>
  <si>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</si>
  <si>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</si>
  <si>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</si>
  <si>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</si>
  <si>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</si>
  <si>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</si>
  <si>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</si>
  <si>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</si>
  <si>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</si>
  <si>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</si>
  <si>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</si>
  <si>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</si>
  <si>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</si>
  <si>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</si>
  <si>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</si>
  <si>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</si>
  <si>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</si>
  <si>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</si>
  <si>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</si>
  <si>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</si>
  <si>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</si>
  <si>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</si>
  <si>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</si>
  <si>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</si>
  <si>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</si>
  <si>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</si>
  <si>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</si>
  <si>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</si>
  <si>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</si>
  <si>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</si>
  <si>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</si>
  <si>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</si>
  <si>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</si>
  <si>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</si>
  <si>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</si>
  <si>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</si>
  <si>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</si>
  <si>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</si>
  <si>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</si>
  <si>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</si>
  <si>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</si>
  <si>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</si>
  <si>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</si>
  <si>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</si>
  <si>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</si>
  <si>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</si>
  <si>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</si>
  <si>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</si>
  <si>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</si>
  <si>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</si>
  <si>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</si>
  <si>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</si>
  <si>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</si>
  <si>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</si>
  <si>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</si>
  <si>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</si>
  <si>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</si>
  <si>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</si>
  <si>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</si>
  <si>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</si>
  <si>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</si>
  <si>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</si>
  <si>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</si>
  <si>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</si>
  <si>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</si>
  <si>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</si>
  <si>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</si>
  <si>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</si>
  <si>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</si>
  <si>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</si>
  <si>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</si>
  <si>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</si>
  <si>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</si>
  <si>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</si>
  <si>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</si>
  <si>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</si>
  <si>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</si>
  <si>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</si>
  <si>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</si>
  <si>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</si>
  <si>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</si>
  <si>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</si>
  <si>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</si>
  <si>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</si>
  <si>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</si>
  <si>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</si>
  <si>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</si>
  <si>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</si>
  <si>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</si>
  <si>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</si>
  <si>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</si>
  <si>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</si>
  <si>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</si>
  <si>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</si>
  <si>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</si>
  <si>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</si>
  <si>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</si>
  <si>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</si>
  <si>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</si>
  <si>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</si>
  <si>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</si>
  <si>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</si>
  <si>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</si>
  <si>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</si>
  <si>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</si>
  <si>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</si>
  <si>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</si>
  <si>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</si>
  <si>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</si>
  <si>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</si>
  <si>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</si>
  <si>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</si>
  <si>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</si>
  <si>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</si>
  <si>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</si>
  <si>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</si>
  <si>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</si>
  <si>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</si>
  <si>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</si>
  <si>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</si>
  <si>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</si>
  <si>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</si>
  <si>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</si>
  <si>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</si>
  <si>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</si>
  <si>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</si>
  <si>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</si>
  <si>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</si>
  <si>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</si>
  <si>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</si>
  <si>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</si>
  <si>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</si>
  <si>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</si>
  <si>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</si>
  <si>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</si>
  <si>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</si>
  <si>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</si>
  <si>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</si>
  <si>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</si>
  <si>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</si>
  <si>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</si>
  <si>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</si>
  <si>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</si>
  <si>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</si>
  <si>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</si>
  <si>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</si>
  <si>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</si>
  <si>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</si>
  <si>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</si>
  <si>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</si>
  <si>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</si>
  <si>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</si>
  <si>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</si>
  <si>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</si>
  <si>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</si>
  <si>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</si>
  <si>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</si>
  <si>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</si>
  <si>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</si>
  <si>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</si>
  <si>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</si>
  <si>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</si>
  <si>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</si>
  <si>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</si>
  <si>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</si>
  <si>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</si>
  <si>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</si>
  <si>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</si>
  <si>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</si>
  <si>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</si>
  <si>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</si>
  <si>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</si>
  <si>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</si>
  <si>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</si>
  <si>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</si>
  <si>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</si>
  <si>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</si>
  <si>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</si>
  <si>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</si>
  <si>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</si>
  <si>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</si>
  <si>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</si>
  <si>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</si>
  <si>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</si>
  <si>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</si>
  <si>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</si>
  <si>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</si>
  <si>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</si>
  <si>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</si>
  <si>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</si>
  <si>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</si>
  <si>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</si>
  <si>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</si>
  <si>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</si>
  <si>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</si>
  <si>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</si>
  <si>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</si>
  <si>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</si>
  <si>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</si>
  <si>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</si>
  <si>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</si>
  <si>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</si>
  <si>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</si>
  <si>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</si>
  <si>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</si>
  <si>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</si>
  <si>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</si>
  <si>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</si>
  <si>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</si>
  <si>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</si>
  <si>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</si>
  <si>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</si>
  <si>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</si>
  <si>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</si>
  <si>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</si>
  <si>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</si>
  <si>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</si>
  <si>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</si>
  <si>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</si>
  <si>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</si>
  <si>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</si>
  <si>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</si>
  <si>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</si>
  <si>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</si>
  <si>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</si>
  <si>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</si>
  <si>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</si>
  <si>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</si>
  <si>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</si>
  <si>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</si>
  <si>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</si>
  <si>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</si>
  <si>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</si>
  <si>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</si>
  <si>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</si>
  <si>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</si>
  <si>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</si>
  <si>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</si>
  <si>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</si>
  <si>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</si>
  <si>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</si>
  <si>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</si>
  <si>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</si>
  <si>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</si>
  <si>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</si>
  <si>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</si>
  <si>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</si>
  <si>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</si>
  <si>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</si>
  <si>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</si>
  <si>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</si>
  <si>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</si>
  <si>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</si>
  <si>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</si>
  <si>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</si>
  <si>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</si>
  <si>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</si>
  <si>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</si>
  <si>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</si>
  <si>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</si>
  <si>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</si>
  <si>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</si>
  <si>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</si>
  <si>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</si>
  <si>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</si>
  <si>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</si>
  <si>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</si>
  <si>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</si>
  <si>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</si>
  <si>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</si>
  <si>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</si>
  <si>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</si>
  <si>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</si>
  <si>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</si>
  <si>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</si>
  <si>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</si>
  <si>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</si>
  <si>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</si>
  <si>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</si>
  <si>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</si>
  <si>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</si>
  <si>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</si>
  <si>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</si>
  <si>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</si>
  <si>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</si>
  <si>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</si>
  <si>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</si>
  <si>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</si>
  <si>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</si>
  <si>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</si>
  <si>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</si>
  <si>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</si>
  <si>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</si>
  <si>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</si>
  <si>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</si>
  <si>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</si>
  <si>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</si>
  <si>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</si>
  <si>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</si>
  <si>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</si>
  <si>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</si>
  <si>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</si>
  <si>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</si>
  <si>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</si>
  <si>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</si>
  <si>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</si>
  <si>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</si>
  <si>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</si>
  <si>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</si>
  <si>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</si>
  <si>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</si>
  <si>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</si>
  <si>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</si>
  <si>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</si>
  <si>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</si>
  <si>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</si>
  <si>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</si>
  <si>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</si>
  <si>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</si>
  <si>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</si>
  <si>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</si>
  <si>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</si>
  <si>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</si>
  <si>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</si>
  <si>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</si>
  <si>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</si>
  <si>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</si>
  <si>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</si>
  <si>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</si>
  <si>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</si>
  <si>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</si>
  <si>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</si>
  <si>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</si>
  <si>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</si>
  <si>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</si>
  <si>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</si>
  <si>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</si>
  <si>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</si>
  <si>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</si>
  <si>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</si>
  <si>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</si>
  <si>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</si>
  <si>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</si>
  <si>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</si>
  <si>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</si>
  <si>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</si>
  <si>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</si>
  <si>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</si>
  <si>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</si>
  <si>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</si>
  <si>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</si>
  <si>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</si>
  <si>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</si>
  <si>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</si>
  <si>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</si>
  <si>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</si>
  <si>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</si>
  <si>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</si>
  <si>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</si>
  <si>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</si>
  <si>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</si>
  <si>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</si>
  <si>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</si>
  <si>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</si>
  <si>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</si>
  <si>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</si>
  <si>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</si>
  <si>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</si>
  <si>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</si>
  <si>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</si>
  <si>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</si>
  <si>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</si>
  <si>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</si>
  <si>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</si>
  <si>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</si>
  <si>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</si>
  <si>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</si>
  <si>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</si>
  <si>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</si>
  <si>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</si>
  <si>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</si>
  <si>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</si>
  <si>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</si>
  <si>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</si>
  <si>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</si>
  <si>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</si>
  <si>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</si>
  <si>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</si>
  <si>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</si>
  <si>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</si>
  <si>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</si>
  <si>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</si>
  <si>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</si>
  <si>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</si>
  <si>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</si>
  <si>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</si>
  <si>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</si>
  <si>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</si>
  <si>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</si>
  <si>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</si>
  <si>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</si>
  <si>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</si>
  <si>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</si>
  <si>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</si>
  <si>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</si>
  <si>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</si>
  <si>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</si>
  <si>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</si>
  <si>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</si>
  <si>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</si>
  <si>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</si>
  <si>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</si>
  <si>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</si>
  <si>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</si>
  <si>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</si>
  <si>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</si>
  <si>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</si>
  <si>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</si>
  <si>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</si>
  <si>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</si>
  <si>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</si>
  <si>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</si>
  <si>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</si>
  <si>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</si>
  <si>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</si>
  <si>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</si>
  <si>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</si>
  <si>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</si>
  <si>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</si>
  <si>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</si>
  <si>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</si>
  <si>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</si>
  <si>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</si>
  <si>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</si>
  <si>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</si>
  <si>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</si>
  <si>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</si>
  <si>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</si>
  <si>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</si>
  <si>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</si>
  <si>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</si>
  <si>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</si>
  <si>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</si>
  <si>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</si>
  <si>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</si>
  <si>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</si>
  <si>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</si>
  <si>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</si>
  <si>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</si>
  <si>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</si>
  <si>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</si>
  <si>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</si>
  <si>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</si>
  <si>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</si>
  <si>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</si>
  <si>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</si>
  <si>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</si>
  <si>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</si>
  <si>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</si>
  <si>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</si>
  <si>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</si>
  <si>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</si>
  <si>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</si>
  <si>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</si>
  <si>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</si>
  <si>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</si>
  <si>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</si>
  <si>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</si>
  <si>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</si>
  <si>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</si>
  <si>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</si>
  <si>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</si>
  <si>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</si>
  <si>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</si>
  <si>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</si>
  <si>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</si>
  <si>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</si>
  <si>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</si>
  <si>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</si>
  <si>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</si>
  <si>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</si>
  <si>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</si>
  <si>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</si>
  <si>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</si>
  <si>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</si>
  <si>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</si>
  <si>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</si>
  <si>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</si>
  <si>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</si>
  <si>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</si>
  <si>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</si>
  <si>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</si>
  <si>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</si>
  <si>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</si>
  <si>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</si>
  <si>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</si>
  <si>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</si>
  <si>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</si>
  <si>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</si>
  <si>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</si>
  <si>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</si>
  <si>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</si>
  <si>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</si>
  <si>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</si>
  <si>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</si>
  <si>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</si>
  <si>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</si>
  <si>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</si>
  <si>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</si>
  <si>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</si>
  <si>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</si>
  <si>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</si>
  <si>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</si>
  <si>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</si>
  <si>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</si>
  <si>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</si>
  <si>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</si>
  <si>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</si>
  <si>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</si>
  <si>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</si>
  <si>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</si>
  <si>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</si>
  <si>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</si>
  <si>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</si>
  <si>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</si>
  <si>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</si>
  <si>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</si>
  <si>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</si>
  <si>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</si>
  <si>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</si>
  <si>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</si>
  <si>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</si>
  <si>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</si>
  <si>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</si>
  <si>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</si>
  <si>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</si>
  <si>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</si>
  <si>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</si>
  <si>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</si>
  <si>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</si>
  <si>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</si>
  <si>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</si>
  <si>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</si>
  <si>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</si>
  <si>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</si>
  <si>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</si>
  <si>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</si>
  <si>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</si>
  <si>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</si>
  <si>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</si>
  <si>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</si>
  <si>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</si>
  <si>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</si>
  <si>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</si>
  <si>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</si>
  <si>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</si>
  <si>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</si>
  <si>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</si>
  <si>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</si>
  <si>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</si>
  <si>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</si>
  <si>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</si>
  <si>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</si>
  <si>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</si>
  <si>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</si>
  <si>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</si>
  <si>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</si>
  <si>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</si>
  <si>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</si>
  <si>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</si>
  <si>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</si>
  <si>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</si>
  <si>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</si>
  <si>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</si>
  <si>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</si>
  <si>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</si>
  <si>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</si>
  <si>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</si>
  <si>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</si>
  <si>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</si>
  <si>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</si>
  <si>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</si>
  <si>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</si>
  <si>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</si>
  <si>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</si>
  <si>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</si>
  <si>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</si>
  <si>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</si>
  <si>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</si>
  <si>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</si>
  <si>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</si>
  <si>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</si>
  <si>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</si>
  <si>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</si>
  <si>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</si>
  <si>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</si>
  <si>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</si>
  <si>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</si>
  <si>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</si>
  <si>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</si>
  <si>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</si>
  <si>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</si>
  <si>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</si>
  <si>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</si>
  <si>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</si>
  <si>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</si>
  <si>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</si>
  <si>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</si>
  <si>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</si>
  <si>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</si>
  <si>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</si>
  <si>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</si>
  <si>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</si>
  <si>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</si>
  <si>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</si>
  <si>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</si>
  <si>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</si>
  <si>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</si>
  <si>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</si>
  <si>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</si>
  <si>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</si>
  <si>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</si>
  <si>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</si>
  <si>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</si>
  <si>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</si>
  <si>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</si>
  <si>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</si>
  <si>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</si>
  <si>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</si>
  <si>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</si>
  <si>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</si>
  <si>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</si>
  <si>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</si>
  <si>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</si>
  <si>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</si>
  <si>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</si>
  <si>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</si>
  <si>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</si>
  <si>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</si>
  <si>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</si>
  <si>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</si>
  <si>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</si>
  <si>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</si>
  <si>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</si>
  <si>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</si>
  <si>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</si>
  <si>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</si>
  <si>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</si>
  <si>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</si>
  <si>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</si>
  <si>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</si>
  <si>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</si>
  <si>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</si>
  <si>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</si>
  <si>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</si>
  <si>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</si>
  <si>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</si>
  <si>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</si>
  <si>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</si>
  <si>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</si>
  <si>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</si>
  <si>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</si>
  <si>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</si>
  <si>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</si>
  <si>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</si>
  <si>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</si>
  <si>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</si>
  <si>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</si>
  <si>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</si>
  <si>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</si>
  <si>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</si>
  <si>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</si>
  <si>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</si>
  <si>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</si>
  <si>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</si>
  <si>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</si>
  <si>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</si>
  <si>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</si>
  <si>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</si>
  <si>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</si>
  <si>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</si>
  <si>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</si>
  <si>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</si>
  <si>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</si>
  <si>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</si>
  <si>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</si>
  <si>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</si>
  <si>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</si>
  <si>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</si>
  <si>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</si>
  <si>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</si>
  <si>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</si>
  <si>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</si>
  <si>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</si>
  <si>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</si>
  <si>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</si>
  <si>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</si>
  <si>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</si>
  <si>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</si>
  <si>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</si>
  <si>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</si>
  <si>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</si>
  <si>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</si>
  <si>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</si>
  <si>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</si>
  <si>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</si>
  <si>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</si>
  <si>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</si>
  <si>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</si>
  <si>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</si>
  <si>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</si>
  <si>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</si>
  <si>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</si>
  <si>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</si>
  <si>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</si>
  <si>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</si>
  <si>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</si>
  <si>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</si>
  <si>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</si>
  <si>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</si>
  <si>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</si>
  <si>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</si>
  <si>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</si>
  <si>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</si>
  <si>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</si>
  <si>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</si>
  <si>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</si>
  <si>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</si>
  <si>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</si>
  <si>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</si>
  <si>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</si>
  <si>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</si>
  <si>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</si>
  <si>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</si>
  <si>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</si>
  <si>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</si>
  <si>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</si>
  <si>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</si>
  <si>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</si>
  <si>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</si>
  <si>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</si>
  <si>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</si>
  <si>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</si>
  <si>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</si>
  <si>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</si>
  <si>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</si>
  <si>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</si>
  <si>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</si>
  <si>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</si>
  <si>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</si>
  <si>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</si>
  <si>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</si>
  <si>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</si>
  <si>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</si>
  <si>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</si>
  <si>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</si>
  <si>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</si>
  <si>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</si>
  <si>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</si>
  <si>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</si>
  <si>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</si>
  <si>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</si>
  <si>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</si>
  <si>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</si>
  <si>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</si>
  <si>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</si>
  <si>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</si>
  <si>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</si>
  <si>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</si>
  <si>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</si>
  <si>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</si>
  <si>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</si>
  <si>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</si>
  <si>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</si>
  <si>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</si>
  <si>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</si>
  <si>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</si>
  <si>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</si>
  <si>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</si>
  <si>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</si>
  <si>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</si>
  <si>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</si>
  <si>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</si>
  <si>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</si>
  <si>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</si>
  <si>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</si>
  <si>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</si>
  <si>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</si>
  <si>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</si>
  <si>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</si>
  <si>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</si>
  <si>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</si>
  <si>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</si>
  <si>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</si>
  <si>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</si>
  <si>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</si>
  <si>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</si>
  <si>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</si>
  <si>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</si>
  <si>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</si>
  <si>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</si>
  <si>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</si>
  <si>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</si>
  <si>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</si>
  <si>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</si>
  <si>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</si>
  <si>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</si>
  <si>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</si>
  <si>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</si>
  <si>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</si>
  <si>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</si>
  <si>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</si>
  <si>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</si>
  <si>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</si>
  <si>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</si>
  <si>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</si>
  <si>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</si>
  <si>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</si>
  <si>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</si>
  <si>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</si>
  <si>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</si>
  <si>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</si>
  <si>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</si>
  <si>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</si>
  <si>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</si>
  <si>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</si>
  <si>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</si>
  <si>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</si>
  <si>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</si>
  <si>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</si>
  <si>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</si>
  <si>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</si>
  <si>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</si>
  <si>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</si>
  <si>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</si>
  <si>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</si>
  <si>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</si>
  <si>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</si>
  <si>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</si>
  <si>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</si>
  <si>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</si>
  <si>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</si>
  <si>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</si>
  <si>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</si>
  <si>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</si>
  <si>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</si>
  <si>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</si>
  <si>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</si>
  <si>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</si>
  <si>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</si>
  <si>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</si>
  <si>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</si>
  <si>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</si>
  <si>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</si>
  <si>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</si>
  <si>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</si>
  <si>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</si>
  <si>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</si>
  <si>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</si>
  <si>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</si>
  <si>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</si>
  <si>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</si>
  <si>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</si>
  <si>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</si>
  <si>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</si>
  <si>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</si>
  <si>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</si>
  <si>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</si>
  <si>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</si>
  <si>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</si>
  <si>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</si>
  <si>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</si>
  <si>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</si>
  <si>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</si>
  <si>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</si>
  <si>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</si>
  <si>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</si>
  <si>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</si>
  <si>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</si>
  <si>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</si>
  <si>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</si>
  <si>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</si>
  <si>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</si>
  <si>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</si>
  <si>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</si>
  <si>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</si>
  <si>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</si>
  <si>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</si>
  <si>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</si>
  <si>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</si>
  <si>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</si>
  <si>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</si>
  <si>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</si>
  <si>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</si>
  <si>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</si>
  <si>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</si>
  <si>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</si>
  <si>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</si>
  <si>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</si>
  <si>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</si>
  <si>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</si>
  <si>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</si>
  <si>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</si>
  <si>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</si>
  <si>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</si>
  <si>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</si>
  <si>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</si>
  <si>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</si>
  <si>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</si>
  <si>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</si>
  <si>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</si>
  <si>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</si>
  <si>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</si>
  <si>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</si>
  <si>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</si>
  <si>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</si>
  <si>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</si>
  <si>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</si>
  <si>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</si>
  <si>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</si>
  <si>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</si>
  <si>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</si>
  <si>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</si>
  <si>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</si>
  <si>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</si>
  <si>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</si>
  <si>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</si>
  <si>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</si>
  <si>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</si>
  <si>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</si>
  <si>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</si>
  <si>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</si>
  <si>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</si>
  <si>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</si>
  <si>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</si>
  <si>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</si>
  <si>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</si>
  <si>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</si>
  <si>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</si>
  <si>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</si>
  <si>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</si>
  <si>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</si>
  <si>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</si>
  <si>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</si>
  <si>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</si>
  <si>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</si>
  <si>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</si>
  <si>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</si>
  <si>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</si>
  <si>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</si>
  <si>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</si>
  <si>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</si>
  <si>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</si>
  <si>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</si>
  <si>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</si>
  <si>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</si>
  <si>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</si>
  <si>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</si>
  <si>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</si>
  <si>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</si>
  <si>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</si>
  <si>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</si>
  <si>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</si>
  <si>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</si>
  <si>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</si>
  <si>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</si>
  <si>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</si>
  <si>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</si>
  <si>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</si>
  <si>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</si>
  <si>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</si>
  <si>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</si>
  <si>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</si>
  <si>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</si>
  <si>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</si>
  <si>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</si>
  <si>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</si>
  <si>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</si>
  <si>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</si>
  <si>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</si>
  <si>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</si>
  <si>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</si>
  <si>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</si>
  <si>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</si>
  <si>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</si>
  <si>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</si>
  <si>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</si>
  <si>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</si>
  <si>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</si>
  <si>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</si>
  <si>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</si>
  <si>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</si>
  <si>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</si>
  <si>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</si>
  <si>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</si>
  <si>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</si>
  <si>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</si>
  <si>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</si>
  <si>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</si>
  <si>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</si>
  <si>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</si>
  <si>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</si>
  <si>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</si>
  <si>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</si>
  <si>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</si>
  <si>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</si>
  <si>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</si>
  <si>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</si>
  <si>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</si>
  <si>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</si>
  <si>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</si>
  <si>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</si>
  <si>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</si>
  <si>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</si>
  <si>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</si>
  <si>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</si>
  <si>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</si>
  <si>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</si>
  <si>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</si>
  <si>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</si>
  <si>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</si>
  <si>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</si>
  <si>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</si>
  <si>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</si>
  <si>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</si>
  <si>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</si>
  <si>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</si>
  <si>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</si>
  <si>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</si>
  <si>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</si>
  <si>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</si>
  <si>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</si>
  <si>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</si>
  <si>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</si>
  <si>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</si>
  <si>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</si>
  <si>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</si>
  <si>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</si>
  <si>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</si>
  <si>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</si>
  <si>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</si>
  <si>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</si>
  <si>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</si>
  <si>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</si>
  <si>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</si>
  <si>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</si>
  <si>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</si>
  <si>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</si>
  <si>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</si>
  <si>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</si>
  <si>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</si>
  <si>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</si>
  <si>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</si>
  <si>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</si>
  <si>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</si>
  <si>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</si>
  <si>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</si>
  <si>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</si>
  <si>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</si>
  <si>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</si>
  <si>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</si>
  <si>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</si>
  <si>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</si>
  <si>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</si>
  <si>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</si>
  <si>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</si>
  <si>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</si>
  <si>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</si>
  <si>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</si>
  <si>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</si>
  <si>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</si>
  <si>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</si>
  <si>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</si>
  <si>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</si>
  <si>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</si>
  <si>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</si>
  <si>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</si>
  <si>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</si>
  <si>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</si>
  <si>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</si>
  <si>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</si>
  <si>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</si>
  <si>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</si>
  <si>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</si>
  <si>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</si>
  <si>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</si>
  <si>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</si>
  <si>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</si>
  <si>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</si>
  <si>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</si>
  <si>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</si>
  <si>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</si>
  <si>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</si>
  <si>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</si>
  <si>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</si>
  <si>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</si>
  <si>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</si>
  <si>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</si>
  <si>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</si>
  <si>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</si>
  <si>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</si>
  <si>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</si>
  <si>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</si>
  <si>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</si>
  <si>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</si>
  <si>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</si>
  <si>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</si>
  <si>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</si>
  <si>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</si>
  <si>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</si>
  <si>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</si>
  <si>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</si>
  <si>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</si>
  <si>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</si>
  <si>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</si>
  <si>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</si>
  <si>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</si>
  <si>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</si>
  <si>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</si>
  <si>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</si>
  <si>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</si>
  <si>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</si>
  <si>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</si>
  <si>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</si>
  <si>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</si>
  <si>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</si>
  <si>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</si>
  <si>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</si>
  <si>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</si>
  <si>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</si>
  <si>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</si>
  <si>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</si>
  <si>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</si>
  <si>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</si>
  <si>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</si>
  <si>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</si>
  <si>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</si>
  <si>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</si>
  <si>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</si>
  <si>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</si>
  <si>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</si>
  <si>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</si>
  <si>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</si>
  <si>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</si>
  <si>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</si>
  <si>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</si>
  <si>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</si>
  <si>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</si>
  <si>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</si>
  <si>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</si>
  <si>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</si>
  <si>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</si>
  <si>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</si>
  <si>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</si>
  <si>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</si>
  <si>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</si>
  <si>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</si>
  <si>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</si>
  <si>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</si>
  <si>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</si>
  <si>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</si>
  <si>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</si>
  <si>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</si>
  <si>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</si>
  <si>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</si>
  <si>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</si>
  <si>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</si>
  <si>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</si>
  <si>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</si>
  <si>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</si>
  <si>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</si>
  <si>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</si>
  <si>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</si>
  <si>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</si>
  <si>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</si>
  <si>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</si>
  <si>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</si>
  <si>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</si>
  <si>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</si>
  <si>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</si>
  <si>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</si>
  <si>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</si>
  <si>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</si>
  <si>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</si>
  <si>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</si>
  <si>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</si>
  <si>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</si>
  <si>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</si>
  <si>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</si>
  <si>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</si>
  <si>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</si>
  <si>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</si>
  <si>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</si>
  <si>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</si>
  <si>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</si>
  <si>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</si>
  <si>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</si>
  <si>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</si>
  <si>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</si>
  <si>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</si>
  <si>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</si>
  <si>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</si>
  <si>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</si>
  <si>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</si>
  <si>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</si>
  <si>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</si>
  <si>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</si>
  <si>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</si>
  <si>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</si>
  <si>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</si>
  <si>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</si>
  <si>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</si>
  <si>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</si>
  <si>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</si>
  <si>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</si>
  <si>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</si>
  <si>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</si>
  <si>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</si>
  <si>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</si>
  <si>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</si>
  <si>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</si>
  <si>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</si>
  <si>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</si>
  <si>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</si>
  <si>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</si>
  <si>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</si>
  <si>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</si>
  <si>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</si>
  <si>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</si>
  <si>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</si>
  <si>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</si>
  <si>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</si>
  <si>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</si>
  <si>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</si>
  <si>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</si>
  <si>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</si>
  <si>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</si>
  <si>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</si>
  <si>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</si>
  <si>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</si>
  <si>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</si>
  <si>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</si>
  <si>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</si>
  <si>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</si>
  <si>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</si>
  <si>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</si>
  <si>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</si>
  <si>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</si>
  <si>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</si>
  <si>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</si>
  <si>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</si>
  <si>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</si>
  <si>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</si>
  <si>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</si>
  <si>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</si>
  <si>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</si>
  <si>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</si>
  <si>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</si>
  <si>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</si>
  <si>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</si>
  <si>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</si>
  <si>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</si>
  <si>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</si>
  <si>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</si>
  <si>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</si>
  <si>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</si>
  <si>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</si>
  <si>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</si>
  <si>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</si>
  <si>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</si>
  <si>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</si>
  <si>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</si>
  <si>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</si>
  <si>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</si>
  <si>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</si>
  <si>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</si>
  <si>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</si>
  <si>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</si>
  <si>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</si>
  <si>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</si>
  <si>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</si>
  <si>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</si>
  <si>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</si>
  <si>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</si>
  <si>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</si>
  <si>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</si>
  <si>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</si>
  <si>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</si>
  <si>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</si>
  <si>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</si>
  <si>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</si>
  <si>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</si>
  <si>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</si>
  <si>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</si>
  <si>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</si>
  <si>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</si>
  <si>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</si>
  <si>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</si>
  <si>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</si>
  <si>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</si>
  <si>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</si>
  <si>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</si>
  <si>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</si>
  <si>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</si>
  <si>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</si>
  <si>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</si>
  <si>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</si>
  <si>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</si>
  <si>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</si>
  <si>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</si>
  <si>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</si>
  <si>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</si>
  <si>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</si>
  <si>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</si>
  <si>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</si>
  <si>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</si>
  <si>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</si>
  <si>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</si>
  <si>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</si>
  <si>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</si>
  <si>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</si>
  <si>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</si>
  <si>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</si>
  <si>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</si>
  <si>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</si>
  <si>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</si>
  <si>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</si>
  <si>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</si>
  <si>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</si>
  <si>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</si>
  <si>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</si>
  <si>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</si>
  <si>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</si>
  <si>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</si>
  <si>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</si>
  <si>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</si>
  <si>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</si>
  <si>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</si>
  <si>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</si>
  <si>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</si>
  <si>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</si>
  <si>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</si>
  <si>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</si>
  <si>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</si>
  <si>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</si>
  <si>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</si>
  <si>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</si>
  <si>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</si>
  <si>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</si>
  <si>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</si>
  <si>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</si>
  <si>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</si>
  <si>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</si>
  <si>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</si>
  <si>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</si>
  <si>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</si>
  <si>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</si>
  <si>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</si>
  <si>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</si>
  <si>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</si>
  <si>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</si>
  <si>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</si>
  <si>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</si>
  <si>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</si>
  <si>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</si>
  <si>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</si>
  <si>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</si>
  <si>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</si>
  <si>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</si>
  <si>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</si>
  <si>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</si>
  <si>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</si>
  <si>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</si>
  <si>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</si>
  <si>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</si>
  <si>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</si>
  <si>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</si>
  <si>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</si>
  <si>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</si>
  <si>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</si>
  <si>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</si>
  <si>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</si>
  <si>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</si>
  <si>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</si>
  <si>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</si>
  <si>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</si>
  <si>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</si>
  <si>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</si>
  <si>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</si>
  <si>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</si>
  <si>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</si>
  <si>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</si>
  <si>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</si>
  <si>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</si>
  <si>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</si>
  <si>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</si>
  <si>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</si>
  <si>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</si>
  <si>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</si>
  <si>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</si>
  <si>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</si>
  <si>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</si>
  <si>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</si>
  <si>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</si>
  <si>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</si>
  <si>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</si>
  <si>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</si>
  <si>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</si>
  <si>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</si>
  <si>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</si>
  <si>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</si>
  <si>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</si>
  <si>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</si>
  <si>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</si>
  <si>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</si>
  <si>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</si>
  <si>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</si>
  <si>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</si>
  <si>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</si>
  <si>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</si>
  <si>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</si>
  <si>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</si>
  <si>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</si>
  <si>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</si>
  <si>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</si>
  <si>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</si>
  <si>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</si>
  <si>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</si>
  <si>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</si>
  <si>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</si>
  <si>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</si>
  <si>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</si>
  <si>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</si>
  <si>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</si>
  <si>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</si>
  <si>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</si>
  <si>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</si>
  <si>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</si>
  <si>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</si>
  <si>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</si>
  <si>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</si>
  <si>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</si>
  <si>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</si>
  <si>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</si>
  <si>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</si>
  <si>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</si>
  <si>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</si>
  <si>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</si>
  <si>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</si>
  <si>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</si>
  <si>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</si>
  <si>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</si>
  <si>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</si>
  <si>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</si>
  <si>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</si>
  <si>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</si>
  <si>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</si>
  <si>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</si>
  <si>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</si>
  <si>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</si>
  <si>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</si>
  <si>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</si>
  <si>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</si>
  <si>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</si>
  <si>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</si>
  <si>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</si>
  <si>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</si>
  <si>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</si>
  <si>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</si>
  <si>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</si>
  <si>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</si>
  <si>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</si>
  <si>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</si>
  <si>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</si>
  <si>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</si>
  <si>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</si>
  <si>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</si>
  <si>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</si>
  <si>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</si>
  <si>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</si>
  <si>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</si>
  <si>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</si>
  <si>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</si>
  <si>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</si>
  <si>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</si>
  <si>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</si>
  <si>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</si>
  <si>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</si>
  <si>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</si>
  <si>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</si>
  <si>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</si>
  <si>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</si>
  <si>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</si>
  <si>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</si>
  <si>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</si>
  <si>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</si>
  <si>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</si>
  <si>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</si>
  <si>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</si>
  <si>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</si>
  <si>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</si>
  <si>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</si>
  <si>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</si>
  <si>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</si>
  <si>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</si>
  <si>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</si>
  <si>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</si>
  <si>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</si>
  <si>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</si>
  <si>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</si>
  <si>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</si>
  <si>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</si>
  <si>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</si>
  <si>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</si>
  <si>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</si>
  <si>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</si>
  <si>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</si>
  <si>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</si>
  <si>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</si>
  <si>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</si>
  <si>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</si>
  <si>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</si>
  <si>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</si>
  <si>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</si>
  <si>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</si>
  <si>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</si>
  <si>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</si>
  <si>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</si>
  <si>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</si>
  <si>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</si>
  <si>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</si>
  <si>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</si>
  <si>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</si>
  <si>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</si>
  <si>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</si>
  <si>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</si>
  <si>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</si>
  <si>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</si>
  <si>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</si>
  <si>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</si>
  <si>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</si>
  <si>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</si>
  <si>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</si>
  <si>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</si>
  <si>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</si>
  <si>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</si>
  <si>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</si>
  <si>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</si>
  <si>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</si>
  <si>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</si>
  <si>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</si>
  <si>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</si>
  <si>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</si>
  <si>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</si>
  <si>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</si>
  <si>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</si>
  <si>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</si>
  <si>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</si>
  <si>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</si>
  <si>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</si>
  <si>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</si>
  <si>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</si>
  <si>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</si>
  <si>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</si>
  <si>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</si>
  <si>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</si>
  <si>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</si>
  <si>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</si>
  <si>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</si>
  <si>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</si>
  <si>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</si>
  <si>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</si>
  <si>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</si>
  <si>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</si>
  <si>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</si>
  <si>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</si>
  <si>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</si>
  <si>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</si>
  <si>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</si>
  <si>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</si>
  <si>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</si>
  <si>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</si>
  <si>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</si>
  <si>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</si>
  <si>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</si>
  <si>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</si>
  <si>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</si>
  <si>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</si>
  <si>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</si>
  <si>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</si>
  <si>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</si>
  <si>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</si>
  <si>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</si>
  <si>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</si>
  <si>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</si>
  <si>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</si>
  <si>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</si>
  <si>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</si>
  <si>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</si>
  <si>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</si>
  <si>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</si>
  <si>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</si>
  <si>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</si>
  <si>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</si>
  <si>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</si>
  <si>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</si>
  <si>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</si>
  <si>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</si>
  <si>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</si>
  <si>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</si>
  <si>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</si>
  <si>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</si>
  <si>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</si>
  <si>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</si>
  <si>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</si>
  <si>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</si>
  <si>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</si>
  <si>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</si>
  <si>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</si>
  <si>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</si>
  <si>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</si>
  <si>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</si>
  <si>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</si>
  <si>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</si>
  <si>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</si>
  <si>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</si>
  <si>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</si>
  <si>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</si>
  <si>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</si>
  <si>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</si>
  <si>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</si>
  <si>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</si>
  <si>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</si>
  <si>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</si>
  <si>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</si>
  <si>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</si>
  <si>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</si>
  <si>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</si>
  <si>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</si>
  <si>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</si>
  <si>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</si>
  <si>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</si>
  <si>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</si>
  <si>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</si>
  <si>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</si>
  <si>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</si>
  <si>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</si>
  <si>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</si>
  <si>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</si>
  <si>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</si>
  <si>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</si>
  <si>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</si>
  <si>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</si>
  <si>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</si>
  <si>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</si>
  <si>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</si>
  <si>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</si>
  <si>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</si>
  <si>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</si>
  <si>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</si>
  <si>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</si>
  <si>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</si>
  <si>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</si>
  <si>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</si>
  <si>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</si>
  <si>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</si>
  <si>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</si>
  <si>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</si>
  <si>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</si>
  <si>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</si>
  <si>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</si>
  <si>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</si>
  <si>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</si>
  <si>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</si>
  <si>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</si>
  <si>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</si>
  <si>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</si>
  <si>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</si>
  <si>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</si>
  <si>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</si>
  <si>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</si>
  <si>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</si>
  <si>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</si>
  <si>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</si>
  <si>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</si>
  <si>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</si>
  <si>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</si>
  <si>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</si>
  <si>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</si>
  <si>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</si>
  <si>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</si>
  <si>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</si>
  <si>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</si>
  <si>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</si>
  <si>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</si>
  <si>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</si>
  <si>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</si>
  <si>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</si>
  <si>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</si>
  <si>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</si>
  <si>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</si>
  <si>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</si>
  <si>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</si>
  <si>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</si>
  <si>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</si>
  <si>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</si>
  <si>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</si>
  <si>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</si>
  <si>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</si>
  <si>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</si>
  <si>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</si>
  <si>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</si>
  <si>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</si>
  <si>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</si>
  <si>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</si>
  <si>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</si>
  <si>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</si>
  <si>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</si>
  <si>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</si>
  <si>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</si>
  <si>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</si>
  <si>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</si>
  <si>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</si>
  <si>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</si>
  <si>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</si>
  <si>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</si>
  <si>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</si>
  <si>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</si>
  <si>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</si>
  <si>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</si>
  <si>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</si>
  <si>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</si>
  <si>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</si>
  <si>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</si>
  <si>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</si>
  <si>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</si>
  <si>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</si>
  <si>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</si>
  <si>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</si>
  <si>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</si>
  <si>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</si>
  <si>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</si>
  <si>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</si>
  <si>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</si>
  <si>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</si>
  <si>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</si>
  <si>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</si>
  <si>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</si>
  <si>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</si>
  <si>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</si>
  <si>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</si>
  <si>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</si>
  <si>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</si>
  <si>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</si>
  <si>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</si>
  <si>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</si>
  <si>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</si>
  <si>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</si>
  <si>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</si>
  <si>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</si>
  <si>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</si>
  <si>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</si>
  <si>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</si>
  <si>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</si>
  <si>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</si>
  <si>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</si>
  <si>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</si>
  <si>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</si>
  <si>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</si>
  <si>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</si>
  <si>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</si>
  <si>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</si>
  <si>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</si>
  <si>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</si>
  <si>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</si>
  <si>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</si>
  <si>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</si>
  <si>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</si>
  <si>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</si>
  <si>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</si>
  <si>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</si>
  <si>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</si>
  <si>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</si>
  <si>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</si>
  <si>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</si>
  <si>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</si>
  <si>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</si>
  <si>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</si>
  <si>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</si>
  <si>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</si>
  <si>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</si>
  <si>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</si>
  <si>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</si>
  <si>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</si>
  <si>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</si>
  <si>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</si>
  <si>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</si>
  <si>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</si>
  <si>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</si>
  <si>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</si>
  <si>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</si>
  <si>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</si>
  <si>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</si>
  <si>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</si>
  <si>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</si>
  <si>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</si>
  <si>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</si>
  <si>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</si>
  <si>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</si>
  <si>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</si>
  <si>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</si>
  <si>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</si>
  <si>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</si>
  <si>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</si>
  <si>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</si>
  <si>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</si>
  <si>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</si>
  <si>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</si>
  <si>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</si>
  <si>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</si>
  <si>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</si>
  <si>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</si>
  <si>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</si>
  <si>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</si>
  <si>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</si>
  <si>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</si>
  <si>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</si>
  <si>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</si>
  <si>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</si>
  <si>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</si>
  <si>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</si>
  <si>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</si>
  <si>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</si>
  <si>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</si>
  <si>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</si>
  <si>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</si>
  <si>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</si>
  <si>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</si>
  <si>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</si>
  <si>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</si>
  <si>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</si>
  <si>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</si>
  <si>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</si>
  <si>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</si>
  <si>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</si>
  <si>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</si>
  <si>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</si>
  <si>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</si>
  <si>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</si>
  <si>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</si>
  <si>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</si>
  <si>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</si>
  <si>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</si>
  <si>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</si>
  <si>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</si>
  <si>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</si>
  <si>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</si>
  <si>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</si>
  <si>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</si>
  <si>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</si>
  <si>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</si>
  <si>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</si>
  <si>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</si>
  <si>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</si>
  <si>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</si>
  <si>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</si>
  <si>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</si>
  <si>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</si>
  <si>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</si>
  <si>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</si>
  <si>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</si>
  <si>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</si>
  <si>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</si>
  <si>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</si>
  <si>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</si>
  <si>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</si>
  <si>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</si>
  <si>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</si>
  <si>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</si>
  <si>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</si>
  <si>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</si>
  <si>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</si>
  <si>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</si>
  <si>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</si>
  <si>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</si>
  <si>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</si>
  <si>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</si>
  <si>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</si>
  <si>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</si>
  <si>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</si>
  <si>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</si>
  <si>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</si>
  <si>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</si>
  <si>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</si>
  <si>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</si>
  <si>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</si>
  <si>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</si>
  <si>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</si>
  <si>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</si>
  <si>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</si>
  <si>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</si>
  <si>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</si>
  <si>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</si>
  <si>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</si>
  <si>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</si>
  <si>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</si>
  <si>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</si>
  <si>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</si>
  <si>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</si>
  <si>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</si>
  <si>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</si>
  <si>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</si>
  <si>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</si>
  <si>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</si>
  <si>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</si>
  <si>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</si>
  <si>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</si>
  <si>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</si>
  <si>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</si>
  <si>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</si>
  <si>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</si>
  <si>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</si>
  <si>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</si>
  <si>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</si>
  <si>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</si>
  <si>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</si>
  <si>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</si>
  <si>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</si>
  <si>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</si>
  <si>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</si>
  <si>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</si>
  <si>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</si>
  <si>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</si>
  <si>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</si>
  <si>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</si>
  <si>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</si>
  <si>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</si>
  <si>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</si>
  <si>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</si>
  <si>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</si>
  <si>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</si>
  <si>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</si>
  <si>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</si>
  <si>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</si>
  <si>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</si>
  <si>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</si>
  <si>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</si>
  <si>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</si>
  <si>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</si>
  <si>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</si>
  <si>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</si>
  <si>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</si>
  <si>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</si>
  <si>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</si>
  <si>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</si>
  <si>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</si>
  <si>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</si>
  <si>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</si>
  <si>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</si>
  <si>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</si>
  <si>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</si>
  <si>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</si>
  <si>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</si>
  <si>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</si>
  <si>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</si>
  <si>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</si>
  <si>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</si>
  <si>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</si>
  <si>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</si>
  <si>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</si>
  <si>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</si>
  <si>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</si>
  <si>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</si>
  <si>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</si>
  <si>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</si>
  <si>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</si>
  <si>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</si>
  <si>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</si>
  <si>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</si>
  <si>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</si>
  <si>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</si>
  <si>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</si>
  <si>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</si>
  <si>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</si>
  <si>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</si>
  <si>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</si>
  <si>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</si>
  <si>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</si>
  <si>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</si>
  <si>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</si>
  <si>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</si>
  <si>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</si>
  <si>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</si>
  <si>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</si>
  <si>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</si>
  <si>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</si>
  <si>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</si>
  <si>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</si>
  <si>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</si>
  <si>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</si>
  <si>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</si>
  <si>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</si>
  <si>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</si>
  <si>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</si>
  <si>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</si>
  <si>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</si>
  <si>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</si>
  <si>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</si>
  <si>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</si>
  <si>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</si>
  <si>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</si>
  <si>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</si>
  <si>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</si>
  <si>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</si>
  <si>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</si>
  <si>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</si>
  <si>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</si>
  <si>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</si>
  <si>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</si>
  <si>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</si>
  <si>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</si>
  <si>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</si>
  <si>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</si>
  <si>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</si>
  <si>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</si>
  <si>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</si>
  <si>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</si>
  <si>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</si>
  <si>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</si>
  <si>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</si>
  <si>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</si>
  <si>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</si>
  <si>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</si>
  <si>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</si>
  <si>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</si>
  <si>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</si>
  <si>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</si>
  <si>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</si>
  <si>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</si>
  <si>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</si>
  <si>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</si>
  <si>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</si>
  <si>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</si>
  <si>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</si>
  <si>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</si>
  <si>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</si>
  <si>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</si>
  <si>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</si>
  <si>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</si>
  <si>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</si>
  <si>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</si>
  <si>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</si>
  <si>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</si>
  <si>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</si>
  <si>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</si>
  <si>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</si>
  <si>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</si>
  <si>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</si>
  <si>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</si>
  <si>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</si>
  <si>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</si>
  <si>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</si>
  <si>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</si>
  <si>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</si>
  <si>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</si>
  <si>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</si>
  <si>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</si>
  <si>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</si>
  <si>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</si>
  <si>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</si>
  <si>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</si>
  <si>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</si>
  <si>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</si>
  <si>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</si>
  <si>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</si>
  <si>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</si>
  <si>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</si>
  <si>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</si>
  <si>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</si>
  <si>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</si>
  <si>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</si>
  <si>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</si>
  <si>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</si>
  <si>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</si>
  <si>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</si>
  <si>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</si>
  <si>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</si>
  <si>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</si>
  <si>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</si>
  <si>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</si>
  <si>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</si>
  <si>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</si>
  <si>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</si>
  <si>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</si>
  <si>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</si>
  <si>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</si>
  <si>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</si>
  <si>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</si>
  <si>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</si>
  <si>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</si>
  <si>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</si>
  <si>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</si>
  <si>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</si>
  <si>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</si>
  <si>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</si>
  <si>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</si>
  <si>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</si>
  <si>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</si>
  <si>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</si>
  <si>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</si>
  <si>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</si>
  <si>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</si>
  <si>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</si>
  <si>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</si>
  <si>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</si>
  <si>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</si>
  <si>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</si>
  <si>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</si>
  <si>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</si>
  <si>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</si>
  <si>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</si>
  <si>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</si>
  <si>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</si>
  <si>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</si>
  <si>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</si>
  <si>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</si>
  <si>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</si>
  <si>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</si>
  <si>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</si>
  <si>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</si>
  <si>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</si>
  <si>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</si>
  <si>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</si>
  <si>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</si>
  <si>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</si>
  <si>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</si>
  <si>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</si>
  <si>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</si>
  <si>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</si>
  <si>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</si>
  <si>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</si>
  <si>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</si>
  <si>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</si>
  <si>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</si>
  <si>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</si>
  <si>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</si>
  <si>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</si>
  <si>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</si>
  <si>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</si>
  <si>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</si>
  <si>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</si>
  <si>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</si>
  <si>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</si>
  <si>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</si>
  <si>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</si>
  <si>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</si>
  <si>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</si>
  <si>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</si>
  <si>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</si>
  <si>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</si>
  <si>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</si>
  <si>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</si>
  <si>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</si>
  <si>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</si>
  <si>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</si>
  <si>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</si>
  <si>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</si>
  <si>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</si>
  <si>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</si>
  <si>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</si>
  <si>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</si>
  <si>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</si>
  <si>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</si>
  <si>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</si>
  <si>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</si>
  <si>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</si>
  <si>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</si>
  <si>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</si>
  <si>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</si>
  <si>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</si>
  <si>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</si>
  <si>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</si>
  <si>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</si>
  <si>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</si>
  <si>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</si>
  <si>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</si>
  <si>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</si>
  <si>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</si>
  <si>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</si>
  <si>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</si>
  <si>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</si>
  <si>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</si>
  <si>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</si>
  <si>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</si>
  <si>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</si>
  <si>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</si>
  <si>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</si>
  <si>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</si>
  <si>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</si>
  <si>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</si>
  <si>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</si>
  <si>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</si>
  <si>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</si>
  <si>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</si>
  <si>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</si>
  <si>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</si>
  <si>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</si>
  <si>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</si>
  <si>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</si>
  <si>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</si>
  <si>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</si>
  <si>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</si>
  <si>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</si>
  <si>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</si>
  <si>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</si>
  <si>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</si>
  <si>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</si>
  <si>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</si>
  <si>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</si>
  <si>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</si>
  <si>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</si>
  <si>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</si>
  <si>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</si>
  <si>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</si>
  <si>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</si>
  <si>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</si>
  <si>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</si>
  <si>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</si>
  <si>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</si>
  <si>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</si>
  <si>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</si>
  <si>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</si>
  <si>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</si>
  <si>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</si>
  <si>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</si>
  <si>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</si>
  <si>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</si>
  <si>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</si>
  <si>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</si>
  <si>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</si>
  <si>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</si>
  <si>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</si>
  <si>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</si>
  <si>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</si>
  <si>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</si>
  <si>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</si>
  <si>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</si>
  <si>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</si>
  <si>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</si>
  <si>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</si>
  <si>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</si>
  <si>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</si>
  <si>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</si>
  <si>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</si>
  <si>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</si>
  <si>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</si>
  <si>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</si>
  <si>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</si>
  <si>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</si>
  <si>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</si>
  <si>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</si>
  <si>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</si>
  <si>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</si>
  <si>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</si>
  <si>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</si>
  <si>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</si>
  <si>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</si>
  <si>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</si>
  <si>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</si>
  <si>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</si>
  <si>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</si>
  <si>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</si>
  <si>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</si>
  <si>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</si>
  <si>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</si>
  <si>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</si>
  <si>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</si>
  <si>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</si>
  <si>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</si>
  <si>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</si>
  <si>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</si>
  <si>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</si>
  <si>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</si>
  <si>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</si>
  <si>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</si>
  <si>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</si>
  <si>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</si>
  <si>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</si>
  <si>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</si>
  <si>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</si>
  <si>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</si>
  <si>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</si>
  <si>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</si>
  <si>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</si>
  <si>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</si>
  <si>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</si>
  <si>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</si>
  <si>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</si>
  <si>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</si>
  <si>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</si>
  <si>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</si>
  <si>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</si>
  <si>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</si>
  <si>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</si>
  <si>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</si>
  <si>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</si>
  <si>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</si>
  <si>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</si>
  <si>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</si>
  <si>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</si>
  <si>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</si>
  <si>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</si>
  <si>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</si>
  <si>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</si>
  <si>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</si>
  <si>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</si>
  <si>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</si>
  <si>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</si>
  <si>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</si>
  <si>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</si>
  <si>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</si>
  <si>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</si>
  <si>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</si>
  <si>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</si>
  <si>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</si>
  <si>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</si>
  <si>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</si>
  <si>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</si>
  <si>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</si>
  <si>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</si>
  <si>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</si>
  <si>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</si>
  <si>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</si>
  <si>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</si>
  <si>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</si>
  <si>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</si>
  <si>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</si>
  <si>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</si>
  <si>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</si>
  <si>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</si>
  <si>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</si>
  <si>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</si>
  <si>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</si>
  <si>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</si>
  <si>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</si>
  <si>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</si>
  <si>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</si>
  <si>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</si>
  <si>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</si>
  <si>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</si>
  <si>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</si>
  <si>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</si>
  <si>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</si>
  <si>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</si>
  <si>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</si>
  <si>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</si>
  <si>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</si>
  <si>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</si>
  <si>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</si>
  <si>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</si>
  <si>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</si>
  <si>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</si>
  <si>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</si>
  <si>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</si>
  <si>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</si>
  <si>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</si>
  <si>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</si>
  <si>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</si>
  <si>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</si>
  <si>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</si>
  <si>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</si>
  <si>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</si>
  <si>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</si>
  <si>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</si>
  <si>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</si>
  <si>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</si>
  <si>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</si>
  <si>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</si>
  <si>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</si>
  <si>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</si>
  <si>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</si>
  <si>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</si>
  <si>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</si>
  <si>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</si>
  <si>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</si>
  <si>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</si>
  <si>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</si>
  <si>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</si>
  <si>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</si>
  <si>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</si>
  <si>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</si>
  <si>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</si>
  <si>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</si>
  <si>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</si>
  <si>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</si>
  <si>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</si>
  <si>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</si>
  <si>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</si>
  <si>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</si>
  <si>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</si>
  <si>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</si>
  <si>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</si>
  <si>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</si>
  <si>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</si>
  <si>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</si>
  <si>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</si>
  <si>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</si>
  <si>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</si>
  <si>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</si>
  <si>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</si>
  <si>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</si>
  <si>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</si>
  <si>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</si>
  <si>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</si>
  <si>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</si>
  <si>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</si>
  <si>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</si>
  <si>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</si>
  <si>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</si>
  <si>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</si>
  <si>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</si>
  <si>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</si>
  <si>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</si>
  <si>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</si>
  <si>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</si>
  <si>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</si>
  <si>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</si>
  <si>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</si>
  <si>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</si>
  <si>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</si>
  <si>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</si>
  <si>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</si>
  <si>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</si>
  <si>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</si>
  <si>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</si>
  <si>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</si>
  <si>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</si>
  <si>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</si>
  <si>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</si>
  <si>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</si>
  <si>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</si>
  <si>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</si>
  <si>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</si>
  <si>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</si>
  <si>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</si>
  <si>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</si>
  <si>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</si>
  <si>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</si>
  <si>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</si>
  <si>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</si>
  <si>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</si>
  <si>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</si>
  <si>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</si>
  <si>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</si>
  <si>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</si>
  <si>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</si>
  <si>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</si>
  <si>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</si>
  <si>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</si>
  <si>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</si>
  <si>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</si>
  <si>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</si>
  <si>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</si>
  <si>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</si>
  <si>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</si>
  <si>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</si>
  <si>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</si>
  <si>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</si>
  <si>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</si>
  <si>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</si>
  <si>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</si>
  <si>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</si>
  <si>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</si>
  <si>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</si>
  <si>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</si>
  <si>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</si>
  <si>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</si>
  <si>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</si>
  <si>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</si>
  <si>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</si>
  <si>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</si>
  <si>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</si>
  <si>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</si>
  <si>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</si>
  <si>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</si>
  <si>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</si>
  <si>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</si>
  <si>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</si>
  <si>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</si>
  <si>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</si>
  <si>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</si>
  <si>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</si>
  <si>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</si>
  <si>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</si>
  <si>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</si>
  <si>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</si>
  <si>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</si>
  <si>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</si>
  <si>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</si>
  <si>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</si>
  <si>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</si>
  <si>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</si>
  <si>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</si>
  <si>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</si>
  <si>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</si>
  <si>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</si>
  <si>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</si>
  <si>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</si>
  <si>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</si>
  <si>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</si>
  <si>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</si>
  <si>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</si>
  <si>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</si>
  <si>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</si>
  <si>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</si>
  <si>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</si>
  <si>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</si>
  <si>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</si>
  <si>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</si>
  <si>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</si>
  <si>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</si>
  <si>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</si>
  <si>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</si>
  <si>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</si>
  <si>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</si>
  <si>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</si>
  <si>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</si>
  <si>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</si>
  <si>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</si>
  <si>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</si>
  <si>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</si>
  <si>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</si>
  <si>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</si>
  <si>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</si>
  <si>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</si>
  <si>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</si>
  <si>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</si>
  <si>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</si>
  <si>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</si>
  <si>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</si>
  <si>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</si>
  <si>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</si>
  <si>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</si>
  <si>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</si>
  <si>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</si>
  <si>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</si>
  <si>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</si>
  <si>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</si>
  <si>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</si>
  <si>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</si>
  <si>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</si>
  <si>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</si>
  <si>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</si>
  <si>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</si>
  <si>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</si>
  <si>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</si>
  <si>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</si>
  <si>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</si>
  <si>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</si>
  <si>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</si>
  <si>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</si>
  <si>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</si>
  <si>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</si>
  <si>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</si>
  <si>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</si>
  <si>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</si>
  <si>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</si>
  <si>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</si>
  <si>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</si>
  <si>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</si>
  <si>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</si>
  <si>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</si>
  <si>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</si>
  <si>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</si>
  <si>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</si>
  <si>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</si>
  <si>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</si>
  <si>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</si>
  <si>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</si>
  <si>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</si>
  <si>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</si>
  <si>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</si>
  <si>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</si>
  <si>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</si>
  <si>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</si>
  <si>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</si>
  <si>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</si>
  <si>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</si>
  <si>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</si>
  <si>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</si>
  <si>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</si>
  <si>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</si>
  <si>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</si>
  <si>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</si>
  <si>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</si>
  <si>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</si>
  <si>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</si>
  <si>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</si>
  <si>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</si>
  <si>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</si>
  <si>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</si>
  <si>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</si>
  <si>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</si>
  <si>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</si>
  <si>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</si>
  <si>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</si>
  <si>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</si>
  <si>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</si>
  <si>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</si>
  <si>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</si>
  <si>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</si>
  <si>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</si>
  <si>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</si>
  <si>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</si>
  <si>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</si>
  <si>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</si>
  <si>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</si>
  <si>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</si>
  <si>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</si>
  <si>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</si>
  <si>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</si>
  <si>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</si>
  <si>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</si>
  <si>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</si>
  <si>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</si>
  <si>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</si>
  <si>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</si>
  <si>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</si>
  <si>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</si>
  <si>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</si>
  <si>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</si>
  <si>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</si>
  <si>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</si>
  <si>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</si>
  <si>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</si>
  <si>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</si>
  <si>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</si>
  <si>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</si>
  <si>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</si>
  <si>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</si>
  <si>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</si>
  <si>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</si>
  <si>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</si>
  <si>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</si>
  <si>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</si>
  <si>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</si>
  <si>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</si>
  <si>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</si>
  <si>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</si>
  <si>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</si>
  <si>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</si>
  <si>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</si>
  <si>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</si>
  <si>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</si>
  <si>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</si>
  <si>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</si>
  <si>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</si>
  <si>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</si>
  <si>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</si>
  <si>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</si>
  <si>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</si>
  <si>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</si>
  <si>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</si>
  <si>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</si>
  <si>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</si>
  <si>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</si>
  <si>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</si>
  <si>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</si>
  <si>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</si>
  <si>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</si>
  <si>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</si>
  <si>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</si>
  <si>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</si>
  <si>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</si>
  <si>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</si>
  <si>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</si>
  <si>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</si>
  <si>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</si>
  <si>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</si>
  <si>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</si>
  <si>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</si>
  <si>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</si>
  <si>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</si>
  <si>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</si>
  <si>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</si>
  <si>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</si>
  <si>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</si>
  <si>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</si>
  <si>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</si>
  <si>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</si>
  <si>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</si>
  <si>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</si>
  <si>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</si>
  <si>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</si>
  <si>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</si>
  <si>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</si>
  <si>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</si>
  <si>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</si>
  <si>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</si>
  <si>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</si>
  <si>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</si>
  <si>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</si>
  <si>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</si>
  <si>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</si>
  <si>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</si>
  <si>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</si>
  <si>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</si>
  <si>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</si>
  <si>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</si>
  <si>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</si>
  <si>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</si>
  <si>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</si>
  <si>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</si>
  <si>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</si>
  <si>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</si>
  <si>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</si>
  <si>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</si>
  <si>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</si>
  <si>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</si>
  <si>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</si>
  <si>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</si>
  <si>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</si>
  <si>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</si>
  <si>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</si>
  <si>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</si>
  <si>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</si>
  <si>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</si>
  <si>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</si>
  <si>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</si>
  <si>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</si>
  <si>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</si>
  <si>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</si>
  <si>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</si>
  <si>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</si>
  <si>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</si>
  <si>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</si>
  <si>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</si>
  <si>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</si>
  <si>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</si>
  <si>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</si>
  <si>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</si>
  <si>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</si>
  <si>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</si>
  <si>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</si>
  <si>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</si>
  <si>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</si>
  <si>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</si>
  <si>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</si>
  <si>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</si>
  <si>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</si>
  <si>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</si>
  <si>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</si>
  <si>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</si>
  <si>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</si>
  <si>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</si>
  <si>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</si>
  <si>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</si>
  <si>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</si>
  <si>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</si>
  <si>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</si>
  <si>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</si>
  <si>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</si>
  <si>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</si>
  <si>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</si>
  <si>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</si>
  <si>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</si>
  <si>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</si>
  <si>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</si>
  <si>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</si>
  <si>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</si>
  <si>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</si>
  <si>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</si>
  <si>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</si>
  <si>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</si>
  <si>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</si>
  <si>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</si>
  <si>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</si>
  <si>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</si>
  <si>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</si>
  <si>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</si>
  <si>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</si>
  <si>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</si>
  <si>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</si>
  <si>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</si>
  <si>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</si>
  <si>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</si>
  <si>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</si>
  <si>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</si>
  <si>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</si>
  <si>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</si>
  <si>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</si>
  <si>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</si>
  <si>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</si>
  <si>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</si>
  <si>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</si>
  <si>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</si>
  <si>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</si>
  <si>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</si>
  <si>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</si>
  <si>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</si>
  <si>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</si>
  <si>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</si>
  <si>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</si>
  <si>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</si>
  <si>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</si>
  <si>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</si>
  <si>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</si>
  <si>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</si>
  <si>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</si>
  <si>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</si>
  <si>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</si>
  <si>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</si>
  <si>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</si>
  <si>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</si>
  <si>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</si>
  <si>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</si>
  <si>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</si>
  <si>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</si>
  <si>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</si>
  <si>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</si>
  <si>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</si>
  <si>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</si>
  <si>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</si>
  <si>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</si>
  <si>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</si>
  <si>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</si>
  <si>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</si>
  <si>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</si>
  <si>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</si>
  <si>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</si>
  <si>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</si>
  <si>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</si>
  <si>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</si>
  <si>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</si>
  <si>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</si>
  <si>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</si>
  <si>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</si>
  <si>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</si>
  <si>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</si>
  <si>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</si>
  <si>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</si>
  <si>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</si>
  <si>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</si>
  <si>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</si>
  <si>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</si>
  <si>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</si>
  <si>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</si>
  <si>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</si>
  <si>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</si>
  <si>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</si>
  <si>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</si>
  <si>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</si>
  <si>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</si>
  <si>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</si>
  <si>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</si>
  <si>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</si>
  <si>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</si>
  <si>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</si>
  <si>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</si>
  <si>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</si>
  <si>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</si>
  <si>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</si>
  <si>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</si>
  <si>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</si>
  <si>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</si>
  <si>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</si>
  <si>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</si>
  <si>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</si>
  <si>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</si>
  <si>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</si>
  <si>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</si>
  <si>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</si>
  <si>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</si>
  <si>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</si>
  <si>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</si>
  <si>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</si>
  <si>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</si>
  <si>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</si>
  <si>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</si>
  <si>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</si>
  <si>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</si>
  <si>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</si>
  <si>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</si>
  <si>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</si>
  <si>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</si>
  <si>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</si>
  <si>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</si>
  <si>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</si>
  <si>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</si>
  <si>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</si>
  <si>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</si>
  <si>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</si>
  <si>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</si>
  <si>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</si>
  <si>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</si>
  <si>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</si>
  <si>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</si>
  <si>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</si>
  <si>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</si>
  <si>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</si>
  <si>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</si>
  <si>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</si>
  <si>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</si>
  <si>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</si>
  <si>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</si>
  <si>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</si>
  <si>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</si>
  <si>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</si>
  <si>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</si>
  <si>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</si>
  <si>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</si>
  <si>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</si>
  <si>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</si>
  <si>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</si>
  <si>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</si>
  <si>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</si>
  <si>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</si>
  <si>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</si>
  <si>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</si>
  <si>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</si>
  <si>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</si>
  <si>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</si>
  <si>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</si>
  <si>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</si>
  <si>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</si>
  <si>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</si>
  <si>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</si>
  <si>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</si>
  <si>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</si>
  <si>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</si>
  <si>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</si>
  <si>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</si>
  <si>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PCM-20251006-00002187</t>
  </si>
  <si>
    <t>ETA // 45KM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</si>
  <si>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</si>
  <si>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</si>
  <si>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</si>
  <si>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</si>
  <si>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</si>
  <si>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</si>
  <si>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PCM-20251006-00002175 </t>
  </si>
  <si>
    <t>90 mins</t>
  </si>
  <si>
    <t>PCM-20251006-00002217</t>
  </si>
  <si>
    <t>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</si>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</sst>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5" totalsRowShown="0" headerRowDxfId="157" dataDxfId="156" headerRowBorderDxfId="154" tableBorderDxfId="155" totalsRowBorderDxfId="153">
  <autoFilter ref="A1:CJ2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2" totalsRowShown="0" headerRowDxfId="48" dataDxfId="47" headerRowBorderDxfId="45" tableBorderDxfId="46" totalsRowBorderDxfId="44">
  <autoFilter ref="A1:L4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273.98656574074266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45936.934991666669</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45936.934991666669</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45936.934991666669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45936.934991666669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45936.934991666669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45936.934991666669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45936.934991666669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45936.934991666669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45936.934991666669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45936.934991666669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45936.934991666669</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45936.934991666669</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45936.934991666669</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45936.934991666669</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45936.934991666669</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45936.934991666669</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45936.934991666669</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45936.934991666669</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45936.934991666669</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45936.934991666669</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45936.934991666669</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45936.934991666669</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45936.934991666669</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45936.934991666669</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45936.934991666669</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45936.934991666669</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45936.934991666669</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45936.934991666669</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45936.934991666669</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45936.934991666669</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45936.934991666669</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45936.934991666669</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45936.934991666669</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45936.934991666669</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45936.934991666669</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45936.934991666669</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45936.934991666669</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45936.934991666669</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45936.934991666669</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45936.934991666669</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45936.934991666669</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45936.934991666669</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45936.934991666669</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45936.934991666669</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45936.934991666669</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45936.934991666669</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45936.934991666669</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45936.934991666669</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45936.934991666669</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45936.934991666669</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45936.934991666669</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45936.934991666669</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45936.934991666669</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45936.934991666669</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45936.934991666669</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45936.934991666669</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45936.934991666669</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45936.934991666669</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45936.934991666669</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45936.934991666669</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45936.934991666669</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45936.934991666669</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45936.934991666669</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45936.934991666669</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45936.934991666669</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45936.934991666669</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45936.934991666669</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45936.934991666669</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45936.934991666669</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45936.934991666669</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45936.934991666669</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45936.934991666669</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45936.934991666669</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45936.934991666669</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45936.934991666669</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45936.934991666669</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45936.934991666669</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45936.934991666669</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45936.934991666669</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45936.934991666669</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45936.934991666669</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45936.934991666669</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45936.934991666669</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45936.934991666669</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45936.934991666669</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45936.934991666669</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45936.934991666669</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45936.934991666669</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45936.934991666669</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45936.934991666669</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45936.934991666669</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45936.934991666669</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45936.934991666669</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45936.934991666669</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45936.934991666669</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45936.934991666669</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45936.934991666669</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AFE4CDA0-5666-455B-9C53-459FF54A758E}"/>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5"/>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130.2079083333374</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111.93515370370733</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0.22095231481944211</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6.3058796295081265E-2</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17684</v>
      </c>
      <c r="E7" s="131" t="s">
        <v>38964</v>
      </c>
      <c r="F7" s="132">
        <v>45936.919328703705</v>
      </c>
      <c r="G7" s="133">
        <f ca="1">IFERROR(NOW()-F7,"-")</f>
        <v>1.5662962963688187E-2</v>
      </c>
      <c r="H7" s="132">
        <v>45936.907523148147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45936.934991666669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45936.934991666669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45936.934991666669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45936.934991666669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45936.934991666669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45936.934991666669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45936.934991666669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45936.934991666669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45936.934991666669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45936.934991666669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45936.934991666669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45936.934991666669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45936.934991666669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45936.934991666669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45936.934991666669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45936.934991666669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45936.934991666669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45936.934991666669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45936.934991666669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45936.934991666669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45936.934991666669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45936.934991666669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45936.934991666669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45936.934991666669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45936.934991666669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45936.934991666669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45936.934991666669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45936.934991666669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45936.934991666669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45936.934991666669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45936.934991666669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45936.934991666669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45936.934991666669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45936.934991666669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45936.934991666669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45936.934991666669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45936.934991666669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45936.934991666669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45936.934991666669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45936.934991666669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45936.934991666669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45936.934991666669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45936.934991666669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45936.934991666669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45936.934991666669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45936.934991666669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45936.934991666669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45936.934991666669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45936.934991666669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45936.934991666669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45936.934991666669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45936.934991666669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45936.934991666669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45936.934991666669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45936.934991666669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45936.934991666669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45936.934991666669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45936.934991666669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45936.934991666669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45936.934991666669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45936.934991666669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45936.934991666669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45936.934991666669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45936.934991666669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45936.934991666669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45936.934991666669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45936.934991666669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45936.934991666669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45936.934991666669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45936.934991666669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45936.934991666669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45936.934991666669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45936.934991666669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45936.934991666669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45936.934991666669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45936.934991666669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45936.934991666669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45936.934991666669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45936.934991666669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45936.934991666669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45936.934991666669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45936.934991666669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45936.934991666669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45936.934991666669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45936.934991666669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45936.934991666669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45936.934991666669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45936.934991666669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45936.934991666669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45936.934991666669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45936.934991666669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45936.934991666669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45936.934991666669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45936.934991666669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45936.934991666669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45936.934991666669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45936.934991666669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45936.934991666669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45936.934991666669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45936.934991666669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45936.934991666669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45936.934991666669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45936.934991666669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45936.934991666669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45936.934991666669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45936.934991666669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45936.934991666669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45936.934991666669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45936.934991666669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45936.934991666669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45936.934991666669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45936.934991666669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45936.934991666669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45936.934991666669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45936.934991666669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45936.934991666669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45936.934991666669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45936.934991666669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45936.934991666669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45936.934991666669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45936.934991666669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45936.934991666669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45936.934991666669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45936.934991666669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45936.934991666669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45936.934991666669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45936.934991666669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45936.934991666669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45936.934991666669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45936.934991666669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45936.934991666669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45936.934991666669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45936.934991666669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45936.934991666669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45936.934991666669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45936.934991666669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45936.934991666669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45936.934991666669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45936.934991666669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45936.934991666669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45936.934991666669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45936.934991666669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45936.934991666669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45936.934991666669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45936.934991666669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45936.934991666669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45936.934991666669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45936.934991666669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45936.934991666669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45936.934991666669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45936.934991666669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45936.934991666669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45936.934991666669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45936.934991666669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45936.934991666669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45936.934991666669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45936.934991666669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45936.934991666669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45936.934991666669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45936.934991666669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45936.934991666669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45936.934991666669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45936.934991666669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45936.934991666669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45936.934991666669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45936.934991666669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45936.934991666669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45936.934991666669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45936.934991666669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45936.934991666669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45936.934991666669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45936.934991666669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45936.934991666669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45936.934991666669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45936.934991666669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45936.934991666669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45936.934991666669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45936.934991666669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45936.934991666669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45936.934991666669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45936.934991666669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45936.934991666669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45936.934991666669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45936.934991666669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45936.934991666669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45936.934991666669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45936.934991666669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45936.934991666669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45936.934991666669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45936.934991666669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45936.934991666669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45936.934991666669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45936.934991666669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45936.934991666669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45936.934991666669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45936.934991666669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45936.934991666669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45936.934991666669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45936.934991666669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45936.934991666669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45936.934991666669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45936.934991666669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45936.934991666669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45936.934991666669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45936.934991666669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45936.934991666669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45936.934991666669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45936.934991666669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45936.934991666669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45936.934991666669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45936.934991666669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45936.934991666669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45936.934991666669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45936.934991666669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45936.934991666669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45936.934991666669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45936.934991666669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45936.934991666669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45936.934991666669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45936.934991666669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45936.934991666669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45936.934991666669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45936.934991666669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45936.934991666669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45936.934991666669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45936.934991666669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45936.934991666669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45936.934991666669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45936.934991666669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45936.934991666669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45936.934991666669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45936.934991666669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45936.934991666669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45936.934991666669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45936.934991666669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45936.934991666669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45936.934991666669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45936.934991666669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45936.934991666669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45936.934991666669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45936.934991666669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45936.934991666669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45936.934991666669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45936.934991666669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45936.934991666669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45936.934991666669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45936.934991666669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45936.934991666669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sheetData>
  <dataValidations count="2">
    <dataValidation allowBlank="1" showInputMessage="1" showErrorMessage="1" sqref="E1" xr:uid="{4D935161-CDD3-4592-B877-3FB59C99E142}"/>
    <dataValidation type="list" allowBlank="1" showInputMessage="1" showErrorMessage="1" sqref="E8:E255 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45936.934991666669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45936.934991666669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45936.934991666669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45936.934991666669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45936.934991666669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45936.934991666669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45936.934991666669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45936.934991666669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45936.934991666669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45936.934991666669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45936.934991666669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45936.934991666669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45936.934991666669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45936.934991666669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45936.934991666669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45936.934991666669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45936.934991666669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45936.934991666669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45936.934991666669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45936.934991666669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45936.934991666669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45936.934991666669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45936.934991666669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45936.934991666669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45936.934991666669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45936.934991666669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45936.934991666669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45936.934991666669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45936.934991666669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45936.934991666669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45936.934991666669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45936.934991666669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45936.934991666669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45936.934991666669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45936.934991666669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45936.934991666669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45936.934991666669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45936.934991666669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45936.934991666669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45936.934991666669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45936.934991666669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45936.934991666669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45936.934991666669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45936.934991666669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45936.934991666669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45936.934991666669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45936.934991666669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45936.934991666669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45936.934991666669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45936.934991666669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45936.934991666669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45936.934991666669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45936.934991666669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45936.934991666669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45936.934991666669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45936.934991666669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45936.934991666669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45936.934991666669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45936.934991666669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45936.934991666669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45936.934991666669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45936.934991666669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45936.934991666669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45936.934991666669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45936.934991666669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45936.934991666669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45936.934991666669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45936.934991666669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45936.934991666669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45936.934991666669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45936.934991666669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45936.934991666669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45936.934991666669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45936.934991666669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45936.934991666669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45936.934991666669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45936.934991666669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45936.934991666669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45936.934991666669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45936.934991666669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45936.934991666669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45936.934991666669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45936.934991666669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45936.934991666669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45936.934991666669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45936.934991666669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45936.934991666669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45936.934991666669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45936.934991666669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45936.934991666669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45936.934991666669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45936.934991666669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45936.934991666669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45936.934991666669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45936.934991666669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45936.934991666669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45936.934991666669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45936.934991666669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45936.934991666669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45936.934991666669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45936.934991666669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45936.934991666669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45936.934991666669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45936.934991666669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45936.934991666669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45936.934991666669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45936.934991666669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45936.934991666669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45936.934991666669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45936.934991666669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45936.934991666669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45936.934991666669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45936.934991666669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45936.934991666669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45936.934991666669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45936.934991666669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45936.934991666669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45936.934991666669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45936.934991666669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45936.934991666669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45936.934991666669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45936.934991666669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45936.934991666669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45936.934991666669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45936.934991666669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45936.934991666669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45936.934991666669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45936.934991666669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45936.934991666669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45936.934991666669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45936.934991666669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45936.934991666669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45936.934991666669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45936.934991666669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45936.934991666669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45936.934991666669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45936.934991666669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45936.934991666669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45936.934991666669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45936.934991666669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45936.934991666669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45936.934991666669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45936.934991666669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45936.934991666669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45936.934991666669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45936.934991666669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45936.934991666669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45936.934991666669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45936.934991666669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45936.934991666669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45936.934991666669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45936.934991666669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45936.934991666669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45936.934991666669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45936.934991666669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45936.934991666669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45936.934991666669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45936.934991666669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45936.934991666669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45936.934991666669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45936.934991666669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45936.934991666669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45936.934991666669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45936.934991666669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45936.934991666669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45936.934991666669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45936.934991666669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45936.934991666669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45936.934991666669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45936.934991666669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45936.934991666669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45936.934991666669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45936.934991666669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45936.934991666669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45936.934991666669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45936.934991666669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45936.934991666669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45936.934991666669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45936.934991666669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45936.934991666669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45936.934991666669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45936.934991666669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45936.934991666669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45936.934991666669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45936.934991666669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45936.934991666669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45936.934991666669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45936.934991666669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45936.934991666669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45936.934991666669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45936.934991666669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45936.934991666669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45936.934991666669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45936.934991666669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45936.934991666669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45936.934991666669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45936.934991666669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45936.934991666669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45936.934991666669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45936.934991666669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45936.934991666669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45936.934991666669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45936.934991666669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45936.934991666669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45936.934991666669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45936.934991666669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45936.934991666669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45936.934991666669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45936.934991666669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45936.934991666669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45936.934991666669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45936.934991666669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45936.934991666669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45936.934991666669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45936.934991666669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45936.934991666669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45936.934991666669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45936.934991666669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45936.934991666669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45936.934991666669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45936.934991666669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45936.934991666669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45936.934991666669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45936.934991666669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45936.934991666669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45936.934991666669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45936.934991666669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45936.934991666669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45936.934991666669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45936.934991666669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45936.934991666669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45936.934991666669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45936.934991666669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45936.934991666669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45936.934991666669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45936.934991666669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45936.934991666669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45936.934991666669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45936.934991666669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45936.934991666669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45936.934991666669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45936.934991666669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45936.934991666669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45936.934991666669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45936.934991666669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45936.934991666669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45936.934991666669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45936.934991666669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45936.934991666669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45936.934991666669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45936.934991666669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45936.934991666669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45936.934991666669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45936.934991666669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45936.934991666669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45936.934991666669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45936.934991666669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45936.934991666669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45936.934991666669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45936.934991666669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45936.934991666669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45936.934991666669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45936.934991666669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45936.934991666669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45936.934991666669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45936.934991666669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45936.934991666669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45936.934991666669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45936.934991666669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45936.934991666669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45936.934991666669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45936.934991666669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45936.934991666669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45936.934991666669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45936.934991666669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45936.934991666669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45936.934991666669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45936.934991666669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45936.934991666669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45936.934991666669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45936.934991666669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45936.934991666669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45936.934991666669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45936.934991666669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45936.934991666669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45936.934991666669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45936.934991666669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45936.934991666669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45936.934991666669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45936.934991666669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45936.934991666669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45936.934991666669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45936.934991666669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45936.934991666669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45936.934991666669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45936.934991666669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45936.934991666669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45936.934991666669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45936.934991666669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45936.934991666669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45936.934991666669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45936.934991666669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45936.934991666669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45936.934991666669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45936.934991666669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45936.934991666669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45936.934991666669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45936.934991666669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45936.934991666669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45936.934991666669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45936.934991666669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45936.934991666669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45936.934991666669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45936.934991666669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45936.934991666669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45936.934991666669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45936.934991666669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45936.934991666669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45936.934991666669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45936.934991666669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45936.934991666669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45936.934991666669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45936.934991666669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45936.934991666669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45936.934991666669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45936.934991666669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45936.934991666669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45936.934991666669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45936.934991666669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45936.934991666669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45936.934991666669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45936.934991666669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45936.934991666669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45936.934991666669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45936.934991666669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45936.934991666669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45936.934991666669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45936.934991666669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45936.934991666669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45936.934991666669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45936.934991666669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45936.934991666669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45936.934991666669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45936.934991666669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45936.934991666669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45936.934991666669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45936.934991666669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45936.934991666669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45936.934991666669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45936.934991666669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45936.934991666669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45936.934991666669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45936.934991666669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45936.934991666669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45936.934991666669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45936.934991666669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45936.934991666669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45936.934991666669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45936.934991666669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45936.934991666669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45936.934991666669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45936.934991666669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45936.934991666669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45936.934991666669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45936.934991666669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45936.934991666669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45936.934991666669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45936.934991666669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45936.934991666669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45936.934991666669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45936.934991666669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45936.934991666669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45936.934991666669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45936.934991666669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45936.934991666669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45936.934991666669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45936.934991666669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45936.934991666669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45936.934991666669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45936.934991666669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45936.934991666669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45936.934991666669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45936.934991666669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45936.934991666669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45936.934991666669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45936.934991666669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45936.934991666669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45936.934991666669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45936.934991666669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45936.934991666669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45936.934991666669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45936.934991666669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45936.934991666669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45936.934991666669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45936.934991666669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45936.934991666669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45936.934991666669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45936.934991666669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45936.934991666669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45936.934991666669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45936.934991666669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45936.934991666669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45936.934991666669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45936.934991666669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45936.934991666669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45936.934991666669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45936.934991666669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45936.934991666669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45936.934991666669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45936.934991666669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45936.934991666669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45936.934991666669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45936.934991666669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45936.934991666669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45936.934991666669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45936.934991666669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45936.934991666669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45936.934991666669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45936.934991666669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45936.934991666669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45936.934991666669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45936.934991666669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45936.934991666669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45936.934991666669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45936.934991666669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45936.934991666669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45936.934991666669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45936.934991666669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45936.934991666669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45936.934991666669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45936.934991666669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45936.934991666669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45936.934991666669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45936.934991666669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45936.934991666669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45936.934991666669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45936.934991666669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45936.934991666669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45936.934991666669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45936.934991666669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45936.934991666669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45936.934991666669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45936.934991666669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45936.934991666669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45936.934991666669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45936.934991666669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45936.934991666669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45936.934991666669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45936.934991666669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45936.934991666669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45936.934991666669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45936.934991666669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45936.934991666669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45936.934991666669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45936.934991666669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45936.934991666669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45936.934991666669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45936.934991666669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45936.934991666669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45936.934991666669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45936.934991666669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45936.934991666669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45936.934991666669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45936.934991666669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45936.934991666669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45936.934991666669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45936.934991666669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45936.934991666669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45936.934991666669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45936.934991666669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45936.934991666669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45936.934991666669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45936.934991666669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45936.934991666669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45936.934991666669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45936.934991666669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45936.934991666669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45936.934991666669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45936.934991666669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45936.934991666669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45936.934991666669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45936.934991666669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45936.934991666669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45936.934991666669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45936.934991666669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45936.934991666669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45936.934991666669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45936.934991666669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45936.934991666669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45936.934991666669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45936.934991666669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45936.934991666669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45936.934991666669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45936.934991666669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45936.934991666669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45936.934991666669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45936.934991666669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45936.934991666669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45936.934991666669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45936.934991666669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45936.934991666669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45936.934991666669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45936.934991666669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45936.934991666669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45936.934991666669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45936.934991666669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45936.934991666669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45936.934991666669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45936.934991666669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45936.934991666669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45936.934991666669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45936.934991666669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45936.934991666669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45936.934991666669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45936.934991666669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45936.934991666669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45936.934991666669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45936.934991666669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45936.934991666669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45936.934991666669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45936.934991666669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45936.934991666669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45936.934991666669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45936.934991666669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45936.934991666669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45936.934991666669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45936.934991666669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45936.934991666669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45936.934991666669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45936.934991666669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45936.934991666669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45936.934991666669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45936.934991666669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45936.934991666669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45936.934991666669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45936.934991666669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45936.934991666669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45936.934991666669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45936.934991666669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45936.934991666669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45936.934991666669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45936.934991666669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45936.934991666669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45936.934991666669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45936.934991666669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45936.934991666669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45936.934991666669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45936.934991666669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45936.934991666669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45936.934991666669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45936.934991666669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45936.934991666669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45936.934991666669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45936.934991666669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45936.934991666669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45936.934991666669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45936.934991666669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45936.934991666669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45936.934991666669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45936.934991666669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45936.934991666669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45936.934991666669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45936.934991666669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45936.934991666669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45936.934991666669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45936.934991666669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45936.934991666669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45936.934991666669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45936.934991666669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45936.934991666669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45936.934991666669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45936.934991666669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45936.934991666669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45936.934991666669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45936.934991666669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45936.934991666669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45936.934991666669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45936.934991666669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45936.934991666669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45936.934991666669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45936.934991666669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45936.934991666669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45936.934991666669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45936.934991666669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45936.934991666669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45936.934991666669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45936.934991666669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45936.934991666669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45936.934991666669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45936.934991666669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45936.934991666669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45936.934991666669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45936.934991666669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45936.934991666669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45936.934991666669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45936.934991666669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45936.934991666669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45936.934991666669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45936.934991666669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45936.934991666669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45936.934991666669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45936.934991666669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45936.934991666669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45936.934991666669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45936.934991666669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45936.934991666669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45936.934991666669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45936.934991666669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45936.934991666669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45936.934991666669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45936.934991666669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45936.934991666669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45936.934991666669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45936.934991666669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45936.934991666669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45936.934991666669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45936.934991666669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45936.934991666669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45936.934991666669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45936.934991666669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45936.934991666669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45936.934991666669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45936.934991666669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45936.934991666669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45936.934991666669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45936.934991666669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45936.934991666669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45936.934991666669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45936.934991666669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45936.934991666669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45936.934991666669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45936.934991666669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45936.934991666669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45936.934991666669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45936.934991666669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45936.934991666669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45936.934991666669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45936.934991666669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45936.934991666669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45936.934991666669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45936.934991666669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45936.934991666669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45936.934991666669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45936.934991666669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45936.934991666669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45936.934991666669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45936.934991666669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45936.934991666669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45936.934991666669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45936.934991666669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45936.934991666669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45936.934991666669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45936.934991666669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45936.934991666669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45936.934991666669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45936.934991666669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45936.934991666669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45936.934991666669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45936.934991666669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45936.934991666669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45936.934991666669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45936.934991666669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45936.934991666669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45936.934991666669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45936.934991666669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45936.934991666669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45936.934991666669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45936.934991666669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45936.934991666669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45936.934991666669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45936.934991666669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45936.934991666669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45936.934991666669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45936.934991666669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45936.934991666669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45936.934991666669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45936.934991666669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45936.934991666669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45936.934991666669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45936.934991666669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45936.934991666669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45936.934991666669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45936.934991666669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45936.934991666669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45936.934991666669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45936.934991666669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45936.934991666669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45936.934991666669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45936.934991666669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45936.934991666669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45936.934991666669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45936.934991666669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45936.934991666669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45936.934991666669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45936.934991666669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45936.934991666669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45936.934991666669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45936.934991666669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45936.934991666669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45936.934991666669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45936.934991666669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45936.934991666669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45936.934991666669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45936.934991666669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45936.934991666669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45936.934991666669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45936.934991666669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45936.934991666669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45936.934991666669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45936.934991666669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45936.934991666669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45936.934991666669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45936.934991666669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45936.934991666669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45936.934991666669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45936.934991666669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45936.934991666669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45936.934991666669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45936.934991666669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45936.934991666669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45936.934991666669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45936.934991666669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45936.934991666669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45936.934991666669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45936.934991666669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45936.934991666669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45936.934991666669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45936.934991666669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45936.934991666669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45936.934991666669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45936.934991666669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45936.934991666669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45936.934991666669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45936.934991666669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45936.934991666669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45936.934991666669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45936.934991666669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45936.934991666669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45936.934991666669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45936.934991666669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45936.934991666669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45936.934991666669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45936.934991666669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45936.934991666669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45936.934991666669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45936.934991666669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45936.934991666669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45936.934991666669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45936.934991666669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45936.934991666669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45936.934991666669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45936.934991666669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45936.934991666669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45936.934991666669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45936.934991666669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45936.934991666669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45936.934991666669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45936.934991666669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45936.934991666669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45936.934991666669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45936.934991666669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45936.934991666669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45936.934991666669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45936.934991666669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45936.934991666669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45936.934991666669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45936.934991666669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45936.934991666669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45936.934991666669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45936.934991666669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45936.934991666669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45936.934991666669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45936.934991666669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45936.934991666669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45936.934991666669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45936.934991666669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45936.934991666669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45936.934991666669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45936.934991666669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45936.934991666669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45936.934991666669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45936.934991666669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45936.934991666669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45936.934991666669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45936.934991666669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45936.934991666669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45936.934991666669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45936.934991666669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45936.934991666669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45936.934991666669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45936.934991666669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45936.934991666669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45936.934991666669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45936.934991666669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45936.934991666669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45936.934991666669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45936.934991666669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45936.934991666669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45936.934991666669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45936.934991666669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45936.934991666669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45936.934991666669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45936.934991666669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45936.934991666669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45936.934991666669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45936.934991666669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45936.934991666669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45936.934991666669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45936.934991666669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45936.934991666669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45936.934991666669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45936.934991666669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45936.934991666669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45936.934991666669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45936.934991666669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45936.934991666669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45936.934991666669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45936.934991666669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45936.934991666669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45936.934991666669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45936.934991666669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45936.934991666669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45936.934991666669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45936.934991666669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45936.934991666669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45936.934991666669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45936.934991666669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45936.934991666669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45936.934991666669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45936.934991666669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45936.934991666669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45936.934991666669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45936.934991666669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45936.934991666669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45936.934991666669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45936.934991666669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45936.934991666669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45936.934991666669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45936.934991666669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45936.934991666669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45936.934991666669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45936.934991666669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45936.934991666669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45936.934991666669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45936.934991666669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45936.934991666669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45936.934991666669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45936.934991666669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45936.934991666669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45936.934991666669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45936.934991666669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45936.934991666669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45936.934991666669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45936.934991666669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45936.934991666669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45936.934991666669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45936.934991666669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45936.934991666669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45936.934991666669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45936.934991666669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45936.934991666669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45936.934991666669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45936.934991666669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45936.934991666669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45936.934991666669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45936.934991666669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45936.934991666669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45936.934991666669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45936.934991666669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45936.934991666669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45936.934991666669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45936.934991666669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45936.934991666669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45936.934991666669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45936.934991666669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45936.934991666669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45936.934991666669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45936.934991666669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45936.934991666669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45936.934991666669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45936.934991666669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45936.934991666669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45936.934991666669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45936.934991666669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45936.934991666669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45936.934991666669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45936.934991666669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45936.934991666669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45936.934991666669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45936.934991666669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45936.934991666669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45936.934991666669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45936.934991666669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45936.934991666669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45936.934991666669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45936.934991666669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45936.934991666669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45936.934991666669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45936.934991666669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45936.934991666669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45936.934991666669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45936.934991666669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45936.934991666669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45936.934991666669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45936.934991666669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45936.934991666669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45936.934991666669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45936.934991666669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45936.934991666669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45936.934991666669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45936.934991666669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45936.934991666669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45936.934991666669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45936.934991666669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45936.934991666669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45936.934991666669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45936.934991666669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45936.934991666669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45936.934991666669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45936.934991666669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45936.934991666669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45936.934991666669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45936.934991666669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45936.934991666669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45936.934991666669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45936.934991666669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45936.934991666669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45936.934991666669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45936.934991666669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45936.934991666669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45936.934991666669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45936.934991666669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45936.934991666669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45936.934991666669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45936.934991666669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45936.934991666669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45936.934991666669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45936.934991666669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45936.934991666669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45936.934991666669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45936.934991666669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45936.934991666669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45936.934991666669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45936.934991666669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45936.934991666669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45936.934991666669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45936.934991666669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45936.934991666669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45936.934991666669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45936.934991666669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45936.934991666669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45936.934991666669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45936.934991666669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45936.934991666669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45936.934991666669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45936.934991666669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45936.934991666669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45936.934991666669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45936.934991666669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45936.934991666669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45936.934991666669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45936.934991666669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45936.934991666669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45936.934991666669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45936.934991666669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45936.934991666669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45936.934991666669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45936.934991666669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45936.934991666669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45936.934991666669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45936.934991666669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45936.934991666669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45936.934991666669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45936.934991666669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45936.934991666669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45936.934991666669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45936.934991666669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45936.934991666669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45936.934991666669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45936.934991666669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45936.934991666669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45936.934991666669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45936.934991666669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45936.934991666669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45936.934991666669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45936.934991666669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45936.934991666669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45936.934991666669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45936.934991666669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45936.934991666669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45936.934991666669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45936.934991666669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45936.934991666669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45936.934991666669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45936.934991666669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45936.934991666669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45936.934991666669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45936.934991666669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45936.934991666669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45936.934991666669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45936.934991666669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45936.934991666669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45936.934991666669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45936.934991666669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45936.934991666669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45936.934991666669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45936.934991666669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45936.934991666669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45936.934991666669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45936.934991666669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45936.934991666669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45936.934991666669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45936.934991666669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45936.934991666669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45936.934991666669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45936.934991666669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45936.934991666669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45936.934991666669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45936.934991666669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45936.934991666669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45936.934991666669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45936.934991666669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45936.934991666669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45936.934991666669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45936.934991666669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45936.934991666669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45936.934991666669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45936.934991666669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45936.934991666669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45936.934991666669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45936.934991666669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45936.934991666669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45936.934991666669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45936.934991666669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45936.934991666669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45936.934991666669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45936.934991666669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45936.934991666669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45936.934991666669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45936.934991666669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45936.934991666669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45936.934991666669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45936.934991666669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45936.934991666669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45936.934991666669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45936.934991666669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45936.934991666669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45936.934991666669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45936.934991666669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45936.934991666669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45936.934991666669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45936.934991666669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45936.934991666669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45936.934991666669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45936.934991666669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45936.934991666669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45936.934991666669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45936.934991666669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45936.934991666669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45936.934991666669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45936.934991666669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45936.934991666669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45936.934991666669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45936.934991666669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45936.934991666669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45936.934991666669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45936.934991666669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45936.934991666669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45936.934991666669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45936.934991666669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45936.934991666669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45936.934991666669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45936.934991666669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45936.934991666669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45936.934991666669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45936.934991666669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45936.934991666669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45936.934991666669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45936.934991666669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45936.934991666669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45936.934991666669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45936.934991666669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45936.934991666669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45936.934991666669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45936.934991666669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45936.934991666669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45936.934991666669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45936.934991666669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45936.934991666669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45936.934991666669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45936.934991666669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45936.934991666669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45936.934991666669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45936.934991666669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45936.934991666669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45936.934991666669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45936.934991666669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45936.934991666669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45936.934991666669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45936.934991666669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45936.934991666669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45936.934991666669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45936.934991666669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45936.934991666669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45936.934991666669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45936.934991666669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45936.934991666669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45936.934991666669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45936.934991666669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45936.934991666669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45936.934991666669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45936.934991666669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45936.934991666669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45936.934991666669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45936.934991666669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45936.934991666669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45936.934991666669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45936.934991666669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45936.934991666669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45936.934991666669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45936.934991666669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45936.934991666669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45936.934991666669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45936.934991666669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45936.934991666669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45936.934991666669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45936.934991666669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45936.934991666669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45936.934991666669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45936.934991666669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45936.934991666669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45936.934991666669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45936.934991666669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45936.934991666669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45936.934991666669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45936.934991666669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45936.934991666669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45936.934991666669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45936.934991666669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45936.934991666669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45936.934991666669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45936.934991666669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45936.934991666669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45936.934991666669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45936.934991666669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45936.934991666669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45936.934991666669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45936.934991666669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45936.934991666669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45936.934991666669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45936.934991666669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45936.934991666669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45936.934991666669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45936.934991666669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45936.934991666669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45936.934991666669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45936.934991666669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45936.934991666669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45936.934991666669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45936.934991666669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45936.934991666669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45936.934991666669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45936.934991666669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45936.934991666669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45936.934991666669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45936.934991666669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45936.934991666669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45936.934991666669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45936.934991666669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45936.934991666669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45936.934991666669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45936.934991666669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45936.934991666669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45936.934991666669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45936.934991666669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45936.934991666669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45936.934991666669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45936.934991666669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45936.934991666669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45936.934991666669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45936.934991666669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45936.934991666669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45936.934991666669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45936.934991666669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45936.934991666669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45936.934991666669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45936.934991666669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45936.934991666669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45936.934991666669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45936.934991666669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45936.934991666669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45936.934991666669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45936.934991666669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45936.934991666669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45936.934991666669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45936.934991666669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45936.934991666669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45936.934991666669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45936.934991666669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45936.934991666669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45936.934991666669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45936.934991666669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45936.934991666669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45936.934991666669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45936.934991666669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45936.934991666669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45936.934991666669</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2"/>
  <sheetViews>
    <sheetView tabSelected="1"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5.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233.4542740740726</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1.7780472222220851</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1" t="str">
        <f>IFERROR(VLOOKUP(D4,DB!A:K,11,0),"")</f>
        <v>R4</v>
      </c>
      <c r="C4" s="142">
        <v>1</v>
      </c>
      <c r="D4" s="143" t="s">
        <v>36054</v>
      </c>
      <c r="E4" s="144" t="s">
        <v>38964</v>
      </c>
      <c r="F4" s="145">
        <v>45936.764467592591</v>
      </c>
      <c r="G4" s="146">
        <f ca="1">IFERROR(NOW()-F4,"")</f>
        <v>0.17052407407754799</v>
      </c>
      <c r="H4" s="145">
        <v>45936.758773148147</v>
      </c>
      <c r="I4" s="141" t="str">
        <f>IFERROR(VLOOKUP(D4,DB!A:F,6,0),"")</f>
        <v>Generator-SG</v>
      </c>
      <c r="J4" s="141" t="str">
        <f>IFERROR(VLOOKUP(D4,DB!A:G,7,0),"")</f>
        <v>Weak</v>
      </c>
      <c r="K4" s="148" t="s">
        <v>39061</v>
      </c>
      <c r="L4" s="143" t="str">
        <f>IFERROR(VLOOKUP(D4,DB!A:I,9,0),"")</f>
        <v>Latis</v>
      </c>
    </row>
    <row r="5" spans="1:16" ht="15" customHeight="1">
      <c r="A5" s="141" t="s">
        <v>39062</v>
      </c>
      <c r="B5" s="141" t="str">
        <f>IFERROR(VLOOKUP(D5,DB!A:K,11,0),"")</f>
        <v>R4</v>
      </c>
      <c r="C5" s="142">
        <v>1</v>
      </c>
      <c r="D5" s="143" t="s">
        <v>37977</v>
      </c>
      <c r="E5" s="144" t="s">
        <v>38964</v>
      </c>
      <c r="F5" s="145">
        <v>45936.913391203707</v>
      </c>
      <c r="G5" s="146">
        <f ca="1">IFERROR(NOW()-F5,"")</f>
        <v>2.1600462961941957E-2</v>
      </c>
      <c r="H5" s="145">
        <v>45936.907453703701</v>
      </c>
      <c r="I5" s="141" t="str">
        <f>IFERROR(VLOOKUP(D5,DB!A:F,6,0),"")</f>
        <v>SCECO</v>
      </c>
      <c r="J5" s="141" t="str">
        <f>IFERROR(VLOOKUP(D5,DB!A:G,7,0),"")</f>
        <v>Dead</v>
      </c>
      <c r="K5" s="148" t="s">
        <v>39063</v>
      </c>
      <c r="L5" s="143" t="str">
        <f>IFERROR(VLOOKUP(D5,DB!A:I,9,0),"")</f>
        <v>Latis</v>
      </c>
    </row>
    <row r="6" spans="1:16" ht="15" customHeight="1">
      <c r="A6" s="141" t="s">
        <v>39064</v>
      </c>
      <c r="B6" s="141" t="str">
        <f>IFERROR(VLOOKUP(D6,DB!A:K,11,0),"")</f>
        <v>R4</v>
      </c>
      <c r="C6" s="142">
        <v>1</v>
      </c>
      <c r="D6" s="143" t="s">
        <v>22424</v>
      </c>
      <c r="E6" s="144" t="s">
        <v>38964</v>
      </c>
      <c r="F6" s="145">
        <v>45936.933333333334</v>
      </c>
      <c r="G6" s="146">
        <f ca="1">IFERROR(NOW()-F6,"")</f>
        <v>1.6583333344897255E-3</v>
      </c>
      <c r="H6" s="145">
        <v>45936.927615740744</v>
      </c>
      <c r="I6" s="141" t="str">
        <f>IFERROR(VLOOKUP(D6,DB!A:F,6,0),"")</f>
        <v>SCECO</v>
      </c>
      <c r="J6" s="141" t="str">
        <f>IFERROR(VLOOKUP(D6,DB!A:G,7,0),"")</f>
        <v>In progress+In progress</v>
      </c>
      <c r="K6" s="148" t="s">
        <v>39065</v>
      </c>
      <c r="L6" s="143" t="str">
        <f>IFERROR(VLOOKUP(D6,DB!A:I,9,0),"")</f>
        <v>Latis</v>
      </c>
    </row>
    <row r="7" spans="1:16" ht="15" customHeight="1">
      <c r="A7" s="141"/>
      <c r="B7" s="141" t="str">
        <f>IFERROR(VLOOKUP(D7,DB!A:K,11,0),"")</f>
        <v/>
      </c>
      <c r="C7" s="142"/>
      <c r="D7" s="143"/>
      <c r="E7" s="144"/>
      <c r="F7" s="145"/>
      <c r="G7" s="146">
        <f ca="1">IFERROR(NOW()-F7,"")</f>
        <v>45936.934991666669</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45936.934991666669</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45936.934991666669</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45936.934991666669</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45936.934991666669</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45936.934991666669</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45936.934991666669</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45936.934991666669</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45936.934991666669</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45936.934991666669</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45936.934991666669</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45936.934991666669</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45936.934991666669</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45936.934991666669</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45936.934991666669</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45936.934991666669</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45936.934991666669</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45936.934991666669</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45936.934991666669</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45936.934991666669</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45936.934991666669</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45936.934991666669</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45936.934991666669</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45936.934991666669</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45936.934991666669</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45936.934991666669</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45936.934991666669</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45936.934991666669</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45936.934991666669</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45936.934991666669</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45936.934991666669</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45936.934991666669</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45936.934991666669</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45936.934991666669</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45936.934991666669</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45936.934991666669</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45936.934991666669</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45936.934991666669</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45936.934991666669</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45936.934991666669</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45936.934991666669</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45936.934991666669</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45936.934991666669</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45936.934991666669</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45936.934991666669</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45936.934991666669</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45936.934991666669</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45936.934991666669</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45936.934991666669</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45936.934991666669</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45936.934991666669</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45936.934991666669</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45936.934991666669</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45936.934991666669</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45936.934991666669</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45936.934991666669</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45936.934991666669</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45936.934991666669</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45936.934991666669</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45936.934991666669</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45936.934991666669</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45936.934991666669</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45936.934991666669</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45936.934991666669</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45936.934991666669</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45936.934991666669</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45936.934991666669</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45936.934991666669</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45936.934991666669</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45936.934991666669</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45936.934991666669</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45936.934991666669</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45936.934991666669</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45936.934991666669</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45936.934991666669</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45936.934991666669</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45936.934991666669</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45936.934991666669</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45936.934991666669</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45936.934991666669</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45936.934991666669</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45936.934991666669</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45936.934991666669</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45936.934991666669</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45936.934991666669</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45936.934991666669</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45936.934991666669</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45936.934991666669</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45936.934991666669</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45936.934991666669</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45936.934991666669</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45936.934991666669</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45936.934991666669</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45936.934991666669</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45936.934991666669</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45936.934991666669</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45936.934991666669</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45936.934991666669</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45936.934991666669</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45936.934991666669</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45936.934991666669</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45936.934991666669</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45936.934991666669</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45936.934991666669</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45936.934991666669</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45936.934991666669</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45936.934991666669</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45936.934991666669</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45936.934991666669</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45936.934991666669</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45936.934991666669</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45936.934991666669</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45936.934991666669</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45936.934991666669</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45936.934991666669</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45936.934991666669</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45936.934991666669</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45936.934991666669</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45936.934991666669</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45936.934991666669</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45936.934991666669</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45936.934991666669</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45936.934991666669</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45936.934991666669</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45936.934991666669</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45936.934991666669</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45936.934991666669</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45936.934991666669</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45936.934991666669</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45936.934991666669</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45936.934991666669</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45936.934991666669</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45936.934991666669</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45936.934991666669</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45936.934991666669</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45936.934991666669</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45936.934991666669</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45936.934991666669</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45936.934991666669</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45936.934991666669</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45936.934991666669</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45936.934991666669</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45936.934991666669</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45936.934991666669</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45936.934991666669</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45936.934991666669</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45936.934991666669</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45936.934991666669</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45936.934991666669</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45936.934991666669</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45936.934991666669</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45936.934991666669</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45936.934991666669</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45936.934991666669</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45936.934991666669</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45936.934991666669</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45936.934991666669</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45936.934991666669</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45936.934991666669</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45936.934991666669</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45936.934991666669</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45936.934991666669</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45936.934991666669</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45936.934991666669</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45936.934991666669</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45936.934991666669</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45936.934991666669</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45936.934991666669</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45936.934991666669</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45936.934991666669</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45936.934991666669</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45936.934991666669</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45936.934991666669</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45936.934991666669</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45936.934991666669</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45936.934991666669</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45936.934991666669</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45936.934991666669</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45936.934991666669</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45936.934991666669</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45936.934991666669</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45936.934991666669</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45936.934991666669</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45936.934991666669</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45936.934991666669</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45936.934991666669</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45936.934991666669</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45936.934991666669</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45936.934991666669</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45936.934991666669</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45936.934991666669</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45936.934991666669</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45936.934991666669</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45936.934991666669</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45936.934991666669</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45936.934991666669</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45936.934991666669</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45936.934991666669</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45936.934991666669</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45936.934991666669</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45936.934991666669</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45936.934991666669</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45936.934991666669</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45936.934991666669</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45936.934991666669</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45936.934991666669</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45936.934991666669</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45936.934991666669</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45936.934991666669</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45936.934991666669</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45936.934991666669</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45936.934991666669</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45936.934991666669</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45936.934991666669</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45936.934991666669</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45936.934991666669</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45936.934991666669</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45936.934991666669</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45936.934991666669</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45936.934991666669</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45936.934991666669</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45936.934991666669</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45936.934991666669</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45936.934991666669</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45936.934991666669</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45936.934991666669</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45936.934991666669</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45936.934991666669</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45936.934991666669</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45936.934991666669</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45936.934991666669</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45936.934991666669</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45936.934991666669</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45936.934991666669</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45936.934991666669</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45936.934991666669</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45936.934991666669</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45936.934991666669</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45936.934991666669</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45936.934991666669</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45936.934991666669</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45936.934991666669</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45936.934991666669</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45936.934991666669</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45936.934991666669</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45936.934991666669</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45936.934991666669</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45936.934991666669</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45936.934991666669</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45936.934991666669</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45936.934991666669</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45936.934991666669</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45936.934991666669</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45936.934991666669</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45936.934991666669</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45936.934991666669</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45936.934991666669</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45936.934991666669</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45936.934991666669</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45936.934991666669</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45936.934991666669</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45936.934991666669</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45936.934991666669</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45936.934991666669</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45936.934991666669</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45936.934991666669</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45936.934991666669</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45936.934991666669</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45936.934991666669</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45936.934991666669</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45936.934991666669</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45936.934991666669</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45936.934991666669</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45936.934991666669</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45936.934991666669</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45936.934991666669</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45936.934991666669</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45936.934991666669</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45936.934991666669</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45936.934991666669</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45936.934991666669</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45936.934991666669</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45936.934991666669</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45936.934991666669</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45936.934991666669</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45936.934991666669</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45936.934991666669</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45936.934991666669</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45936.934991666669</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45936.934991666669</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45936.934991666669</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45936.934991666669</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45936.934991666669</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45936.934991666669</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45936.934991666669</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45936.934991666669</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45936.934991666669</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45936.934991666669</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45936.934991666669</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45936.934991666669</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45936.934991666669</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45936.934991666669</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45936.934991666669</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45936.934991666669</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45936.934991666669</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45936.934991666669</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45936.934991666669</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45936.934991666669</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45936.934991666669</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45936.934991666669</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45936.934991666669</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45936.934991666669</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45936.934991666669</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45936.934991666669</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45936.934991666669</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45936.934991666669</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45936.934991666669</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45936.934991666669</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45936.934991666669</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45936.934991666669</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45936.934991666669</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45936.934991666669</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45936.934991666669</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45936.934991666669</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45936.934991666669</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45936.934991666669</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45936.934991666669</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45936.934991666669</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45936.934991666669</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45936.934991666669</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45936.934991666669</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45936.934991666669</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45936.934991666669</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45936.934991666669</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45936.934991666669</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45936.934991666669</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45936.934991666669</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45936.934991666669</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45936.934991666669</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45936.934991666669</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45936.934991666669</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45936.934991666669</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45936.934991666669</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45936.934991666669</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45936.934991666669</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45936.934991666669</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45936.934991666669</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45936.934991666669</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45936.934991666669</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45936.934991666669</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45936.934991666669</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45936.934991666669</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45936.934991666669</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45936.934991666669</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45936.934991666669</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45936.934991666669</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45936.934991666669</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45936.934991666669</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45936.934991666669</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45936.934991666669</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45936.934991666669</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45936.934991666669</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45936.934991666669</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45936.934991666669</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45936.934991666669</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45936.934991666669</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45936.934991666669</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45936.934991666669</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45936.934991666669</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45936.934991666669</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45936.934991666669</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45936.934991666669</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45936.934991666669</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45936.934991666669</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45936.934991666669</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45936.934991666669</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45936.934991666669</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45936.934991666669</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45936.934991666669</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45936.934991666669</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45936.934991666669</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45936.934991666669</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45936.934991666669</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45936.934991666669</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45936.934991666669</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45936.934991666669</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45936.934991666669</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45936.934991666669</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45936.934991666669</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45936.934991666669</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45936.934991666669</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45936.934991666669</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45936.934991666669</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45936.934991666669</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45936.934991666669</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45936.934991666669</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45936.934991666669</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45936.934991666669</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45936.934991666669</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45936.934991666669</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45936.934991666669</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45936.934991666669</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45936.934991666669</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45936.934991666669</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45936.934991666669</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45936.934991666669</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45936.934991666669</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45936.934991666669</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45936.934991666669</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45936.934991666669</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45936.934991666669</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45936.934991666669</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45936.934991666669</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45936.934991666669</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45936.934991666669</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45936.934991666669</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45936.934991666669</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45936.934991666669</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45936.934991666669</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45936.934991666669</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45936.934991666669</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45936.934991666669</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45936.934991666669</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45936.934991666669</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45936.934991666669</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45936.934991666669</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45936.934991666669</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45936.934991666669</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45936.934991666669</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45936.934991666669</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45936.934991666669</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45936.934991666669</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45936.934991666669</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45936.934991666669</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45936.934991666669</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45936.934991666669</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45936.934991666669</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45936.934991666669</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45936.934991666669</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45936.934991666669</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45936.934991666669</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45936.934991666669</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45936.934991666669</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45936.934991666669</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45936.934991666669</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45936.934991666669</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45936.934991666669</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45936.934991666669</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45936.934991666669</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45936.934991666669</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45936.934991666669</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45936.934991666669</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45936.934991666669</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45936.934991666669</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45936.934991666669</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45936.934991666669</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45936.934991666669</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45936.934991666669</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45936.934991666669</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45936.934991666669</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45936.934991666669</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45936.934991666669</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45936.934991666669</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45936.934991666669</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45936.934991666669</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45936.934991666669</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45936.934991666669</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45936.934991666669</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45936.934991666669</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45936.934991666669</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45936.934991666669</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45936.934991666669</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45936.934991666669</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45936.934991666669</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45936.934991666669</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45936.934991666669</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45936.934991666669</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45936.934991666669</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45936.934991666669</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45936.934991666669</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45936.934991666669</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45936.934991666669</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45936.934991666669</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45936.934991666669</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45936.934991666669</v>
      </c>
      <c r="H491" s="145"/>
      <c r="I491" s="141" t="str">
        <f>IFERROR(VLOOKUP(D491,DB!A:F,6,0),"")</f>
        <v/>
      </c>
      <c r="J491" s="141" t="str">
        <f>IFERROR(VLOOKUP(D491,DB!A:G,7,0),"")</f>
        <v/>
      </c>
      <c r="K491" s="148"/>
      <c r="L491" s="143" t="str">
        <f>IFERROR(VLOOKUP(D491,DB!A:I,9,0),"")</f>
        <v/>
      </c>
    </row>
    <row r="492" spans="1:12" ht="15" customHeight="1">
      <c r="A492" s="149"/>
      <c r="B492" s="149" t="str">
        <f>IFERROR(VLOOKUP(D492,DB!A:K,11,0),"")</f>
        <v/>
      </c>
      <c r="C492" s="150"/>
      <c r="D492" s="151"/>
      <c r="E492" s="152"/>
      <c r="F492" s="153"/>
      <c r="G492" s="154">
        <f ca="1">IFERROR(NOW()-F492,"")</f>
        <v>45936.934991666669</v>
      </c>
      <c r="H492" s="153"/>
      <c r="I492" s="149" t="str">
        <f>IFERROR(VLOOKUP(D492,DB!A:F,6,0),"")</f>
        <v/>
      </c>
      <c r="J492" s="149" t="str">
        <f>IFERROR(VLOOKUP(D492,DB!A:G,7,0),"")</f>
        <v/>
      </c>
      <c r="K492" s="155"/>
      <c r="L492" s="151" t="str">
        <f>IFERROR(VLOOKUP(D492,DB!A:I,9,0),"")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13" sqref="D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45.102931481480482</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10.746114351852157</v>
      </c>
      <c r="H3" s="38">
        <v>45926.158159722225</v>
      </c>
      <c r="I3" s="37" t="str">
        <f>IFERROR(VLOOKUP(D3,DB!A:F,6,0),"")</f>
        <v>SCECO</v>
      </c>
      <c r="J3" s="37" t="str">
        <f>IFERROR(VLOOKUP(D3,DB!A:G,7,0),"")</f>
        <v>Good</v>
      </c>
      <c r="K3" s="37" t="s">
        <v>39069</v>
      </c>
      <c r="L3" s="37" t="str">
        <f>IFERROR(VLOOKUP(D3,DB!A:I,9,0),"")</f>
        <v>Latis</v>
      </c>
      <c r="M3" s="136"/>
    </row>
    <row r="4" spans="1:13" ht="15">
      <c r="A4" s="37"/>
      <c r="B4" s="37" t="str">
        <f>IFERROR(VLOOKUP(D4,DB!A:K,11,0),"")</f>
        <v/>
      </c>
      <c r="C4" s="37"/>
      <c r="D4" s="137"/>
      <c r="E4" s="37"/>
      <c r="F4" s="38"/>
      <c r="G4" s="39">
        <f ca="1">IFERROR(NOW()-F4,"-")</f>
        <v>45936.934991666669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45936.934991666669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45936.934991666669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45936.934991666669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45936.934991666669</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45936.934991666669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45936.934991666669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45936.934991666669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45936.934991666669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45936.934991666669</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45936.934991666669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45936.934991666669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45936.934991666669</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45936.934991666669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45936.934991666669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45936.934991666669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45936.934991666669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45936.934991666669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45936.934991666669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45936.934991666669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45936.934991666669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45936.934991666669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45936.934991666669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45936.934991666669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45936.934991666669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45936.934991666669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45936.934991666669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45936.934991666669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45936.934991666669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45936.934991666669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45936.934991666669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45936.934991666669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45936.934991666669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45936.934991666669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45936.934991666669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45936.934991666669</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45936.934991666669</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45936.934991666669</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45936.934991666669</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45936.934991666669</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45936.934991666669</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45936.934991666669</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45936.934991666669</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45936.934991666669</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45936.934991666669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45936.934991666669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45936.934991666669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45936.934991666669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45936.934991666669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45936.934991666669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45936.934991666669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45936.934991666669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45936.934991666669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45936.934991666669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45936.934991666669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45936.934991666669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45936.934991666669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45936.934991666669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45936.934991666669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45936.934991666669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45936.934991666669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45936.934991666669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45936.934991666669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45936.934991666669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45936.934991666669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45936.934991666669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45936.934991666669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45936.934991666669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45936.934991666669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45936.934991666669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45936.934991666669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45936.934991666669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45936.934991666669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45936.934991666669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45936.934991666669</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45936.934991666669</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45936.934991666669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45936.934991666669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45936.934991666669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45936.934991666669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45936.934991666669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45936.934991666669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45936.934991666669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45936.934991666669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45936.934991666669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45936.934991666669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45936.934991666669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45936.934991666669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45936.934991666669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45936.934991666669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45936.934991666669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45936.934991666669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45936.934991666669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45936.934991666669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45936.934991666669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45936.934991666669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45936.934991666669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45936.934991666669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45936.934991666669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45936.934991666669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45936.934991666669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45936.934991666669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45936.934991666669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45936.934991666669</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45936.934991666669</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45936.934991666669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45936.934991666669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45936.934991666669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45936.934991666669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45936.934991666669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45936.934991666669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45936.934991666669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45936.934991666669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45936.934991666669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45936.934991666669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45936.934991666669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45936.934991666669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45936.934991666669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45936.934991666669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45936.934991666669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45936.934991666669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45936.934991666669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45936.934991666669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45936.934991666669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45936.934991666669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45936.934991666669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45936.934991666669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45936.934991666669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45936.934991666669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45936.934991666669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45936.934991666669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45936.934991666669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45936.934991666669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45936.934991666669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45936.934991666669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45936.934991666669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45936.934991666669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45936.934991666669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45936.934991666669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45936.934991666669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45936.934991666669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45936.934991666669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45936.934991666669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45936.934991666669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45936.934991666669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45936.934991666669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45936.934991666669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45936.934991666669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45936.934991666669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45936.934991666669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45936.934991666669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45936.934991666669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45936.934991666669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45936.934991666669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45936.934991666669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45936.934991666669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45936.934991666669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45936.934991666669</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45936.934991666669</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10.162144444446312</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45936.934991666669</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3.0540194444474764</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1.9927462962950813</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45936.934991666669</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45936.934991666669</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45936.934991666669</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45936.934991666669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45936.934991666669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45936.934991666669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45936.934991666669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45936.934991666669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45936.934991666669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45936.934991666669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45936.934991666669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45936.934991666669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45936.934991666669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45936.934991666669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45936.934991666669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45936.934991666669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45936.934991666669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45936.934991666669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45936.934991666669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45936.934991666669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45936.934991666669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45936.934991666669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45936.934991666669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45936.934991666669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45936.934991666669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45936.934991666669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45936.934991666669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45936.934991666669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45936.934991666669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45936.934991666669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45936.934991666669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45936.934991666669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45936.934991666669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45936.934991666669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45936.934991666669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45936.934991666669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45936.934991666669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45936.934991666669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45936.934991666669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45936.934991666669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45936.934991666669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45936.934991666669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45936.934991666669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45936.934991666669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45936.934991666669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45936.934991666669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45936.934991666669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45936.934991666669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45936.934991666669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45936.934991666669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45936.934991666669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45936.934991666669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45936.934991666669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45936.934991666669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45936.934991666669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45936.934991666669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45936.934991666669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45936.934991666669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45936.934991666669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45936.934991666669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45936.934991666669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45936.934991666669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45936.934991666669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45936.934991666669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45936.934991666669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45936.934991666669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45936.934991666669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45936.934991666669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45936.934991666669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45936.934991666669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45936.934991666669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45936.934991666669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45936.934991666669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45936.934991666669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45936.934991666669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45936.934991666669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45936.934991666669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45936.934991666669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45936.934991666669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45936.934991666669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45936.934991666669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45936.934991666669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45936.934991666669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45936.934991666669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45936.934991666669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45936.934991666669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45936.934991666669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45936.934991666669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45936.934991666669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45936.934991666669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45936.934991666669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45936.934991666669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45936.934991666669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45936.934991666669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45936.934991666669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45936.934991666669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45936.934991666669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45936.934991666669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45936.934991666669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45936.934991666669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45936.934991666669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45936.934991666669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45936.934991666669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45936.934991666669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45936.934991666669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45936.934991666669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45936.934991666669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45936.934991666669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45936.934991666669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45936.934991666669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45936.934991666669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45936.934991666669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45936.934991666669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45936.934991666669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45936.934991666669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45936.934991666669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45936.934991666669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45936.934991666669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45936.934991666669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45936.934991666669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45936.934991666669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45936.934991666669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45936.934991666669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45936.934991666669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45936.934991666669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45936.934991666669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45936.934991666669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45936.934991666669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45936.934991666669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45936.934991666669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45936.934991666669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45936.934991666669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45936.934991666669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45936.934991666669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45936.934991666669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45936.934991666669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45936.934991666669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45936.934991666669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45936.934991666669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45936.934991666669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45936.934991666669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45936.934991666669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45936.934991666669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45936.934991666669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45936.934991666669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45936.934991666669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45936.934991666669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45936.934991666669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45936.934991666669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45936.934991666669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45936.934991666669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45936.934991666669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45936.934991666669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45936.934991666669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45936.934991666669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45936.934991666669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45936.934991666669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45936.934991666669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45936.934991666669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45936.934991666669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45936.934991666669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45936.934991666669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45936.934991666669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45936.934991666669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45936.934991666669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45936.934991666669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45936.934991666669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45936.934991666669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45936.934991666669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45936.934991666669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45936.934991666669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45936.934991666669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45936.934991666669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45936.934991666669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45936.934991666669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45936.934991666669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45936.934991666669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45936.934991666669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45936.934991666669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45936.934991666669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45936.934991666669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45936.934991666669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45936.934991666669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45936.934991666669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45936.934991666669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45936.934991666669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45936.934991666669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45936.934991666669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45936.934991666669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45936.934991666669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45936.934991666669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45936.934991666669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45936.934991666669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45936.934991666669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45936.934991666669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45936.934991666669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45936.934991666669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45936.934991666669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45936.934991666669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45936.934991666669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45936.934991666669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45936.934991666669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45936.934991666669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45936.934991666669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45936.934991666669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45936.934991666669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45936.934991666669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45936.934991666669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45936.934991666669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45936.934991666669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45936.934991666669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45936.934991666669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45936.934991666669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45936.934991666669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45936.934991666669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45936.934991666669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45936.934991666669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45936.934991666669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45936.934991666669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45936.934991666669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45936.934991666669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45936.934991666669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45936.934991666669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45936.934991666669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45936.934991666669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45936.934991666669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45936.934991666669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45936.934991666669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45936.934991666669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45936.934991666669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45936.934991666669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45936.934991666669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45936.934991666669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45936.934991666669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45936.934991666669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45936.934991666669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45936.934991666669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45936.934991666669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45936.934991666669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45936.934991666669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45936.934991666669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45936.934991666669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45936.934991666669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45936.934991666669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45936.934991666669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45936.934991666669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45936.934991666669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45936.934991666669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45936.934991666669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45936.934991666669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45936.934991666669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45936.934991666669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45936.934991666669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45936.934991666669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45936.934991666669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45936.934991666669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45936.934991666669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45936.934991666669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45936.934991666669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45936.934991666669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45936.934991666669</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2025-10-06T19:27:46Z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