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05" documentId="13_ncr:1_{F6CB121F-512D-4AA6-A0C1-0FB36C537598}" xr6:coauthVersionLast="47" xr6:coauthVersionMax="47" xr10:uidLastSave="{1129DB3C-FF90-4436-9FC6-F360CE1D272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<sst xmlns="http://schemas.openxmlformats.org/spreadsheetml/2006/main" count="178586" uniqueCount="39076">
  <si>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</si>
  <si>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</si>
  <si>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</si>
  <si>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</si>
  <si>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</si>
  <si>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</si>
  <si>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</si>
  <si>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</si>
  <si>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</si>
  <si>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</si>
  <si>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</si>
  <si>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</si>
  <si>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</si>
  <si>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</si>
  <si>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</si>
  <si>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</si>
  <si>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</si>
  <si>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</si>
  <si>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</si>
  <si>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</si>
  <si>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</si>
  <si>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</si>
  <si>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</si>
  <si>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</si>
  <si>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</si>
  <si>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</si>
  <si>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</si>
  <si>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</si>
  <si>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</si>
  <si>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</si>
  <si>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</si>
  <si>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</si>
  <si>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</si>
  <si>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</si>
  <si>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</si>
  <si>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</si>
  <si>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</si>
  <si>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</si>
  <si>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</si>
  <si>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</si>
  <si>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</si>
  <si>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</si>
  <si>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</si>
  <si>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</si>
  <si>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</si>
  <si>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</si>
  <si>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</si>
  <si>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</si>
  <si>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</si>
  <si>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</si>
  <si>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</si>
  <si>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</si>
  <si>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</si>
  <si>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</si>
  <si>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</si>
  <si>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</si>
  <si>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</si>
  <si>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</si>
  <si>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</si>
  <si>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</si>
  <si>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</si>
  <si>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</si>
  <si>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</si>
  <si>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</si>
  <si>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</si>
  <si>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</si>
  <si>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</si>
  <si>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</si>
  <si>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</si>
  <si>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</si>
  <si>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</si>
  <si>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</si>
  <si>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</si>
  <si>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</si>
  <si>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</si>
  <si>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</si>
  <si>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</si>
  <si>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</si>
  <si>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</si>
  <si>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</si>
  <si>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</si>
  <si>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</si>
  <si>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</si>
  <si>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</si>
  <si>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</si>
  <si>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</si>
  <si>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</si>
  <si>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</si>
  <si>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</si>
  <si>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</si>
  <si>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</si>
  <si>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</si>
  <si>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</si>
  <si>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</si>
  <si>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</si>
  <si>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</si>
  <si>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</si>
  <si>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</si>
  <si>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</si>
  <si>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</si>
  <si>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</si>
  <si>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</si>
  <si>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</si>
  <si>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</si>
  <si>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</si>
  <si>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</si>
  <si>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</si>
  <si>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</si>
  <si>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</si>
  <si>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</si>
  <si>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</si>
  <si>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</si>
  <si>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</si>
  <si>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</si>
  <si>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</si>
  <si>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</si>
  <si>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</si>
  <si>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</si>
  <si>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</si>
  <si>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</si>
  <si>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</si>
  <si>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</si>
  <si>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</si>
  <si>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</si>
  <si>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</si>
  <si>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</si>
  <si>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</si>
  <si>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</si>
  <si>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</si>
  <si>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</si>
  <si>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</si>
  <si>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</si>
  <si>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</si>
  <si>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</si>
  <si>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</si>
  <si>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</si>
  <si>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</si>
  <si>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</si>
  <si>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</si>
  <si>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</si>
  <si>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</si>
  <si>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</si>
  <si>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</si>
  <si>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</si>
  <si>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</si>
  <si>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</si>
  <si>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</si>
  <si>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</si>
  <si>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</si>
  <si>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</si>
  <si>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</si>
  <si>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</si>
  <si>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</si>
  <si>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</si>
  <si>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</si>
  <si>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</si>
  <si>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</si>
  <si>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</si>
  <si>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</si>
  <si>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</si>
  <si>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</si>
  <si>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</si>
  <si>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</si>
  <si>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</si>
  <si>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</si>
  <si>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</si>
  <si>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</si>
  <si>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</si>
  <si>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</si>
  <si>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</si>
  <si>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</si>
  <si>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</si>
  <si>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</si>
  <si>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</si>
  <si>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</si>
  <si>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</si>
  <si>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</si>
  <si>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</si>
  <si>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</si>
  <si>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</si>
  <si>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</si>
  <si>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</si>
  <si>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</si>
  <si>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</si>
  <si>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</si>
  <si>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</si>
  <si>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</si>
  <si>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</si>
  <si>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</si>
  <si>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</si>
  <si>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</si>
  <si>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</si>
  <si>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</si>
  <si>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</si>
  <si>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</si>
  <si>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</si>
  <si>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</si>
  <si>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</si>
  <si>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</si>
  <si>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</si>
  <si>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</si>
  <si>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</si>
  <si>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</si>
  <si>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</si>
  <si>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</si>
  <si>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</si>
  <si>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</si>
  <si>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</si>
  <si>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</si>
  <si>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</si>
  <si>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</si>
  <si>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</si>
  <si>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</si>
  <si>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</si>
  <si>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</si>
  <si>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</si>
  <si>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</si>
  <si>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</si>
  <si>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</si>
  <si>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</si>
  <si>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</si>
  <si>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</si>
  <si>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</si>
  <si>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</si>
  <si>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</si>
  <si>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</si>
  <si>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</si>
  <si>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</si>
  <si>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</si>
  <si>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</si>
  <si>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</si>
  <si>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</si>
  <si>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</si>
  <si>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</si>
  <si>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</si>
  <si>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</si>
  <si>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</si>
  <si>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</si>
  <si>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</si>
  <si>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</si>
  <si>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</si>
  <si>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</si>
  <si>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</si>
  <si>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</si>
  <si>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</si>
  <si>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</si>
  <si>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</si>
  <si>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</si>
  <si>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</si>
  <si>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</si>
  <si>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</si>
  <si>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</si>
  <si>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</si>
  <si>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</si>
  <si>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</si>
  <si>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</si>
  <si>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</si>
  <si>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</si>
  <si>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</si>
  <si>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</si>
  <si>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</si>
  <si>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</si>
  <si>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</si>
  <si>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</si>
  <si>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</si>
  <si>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</si>
  <si>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</si>
  <si>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</si>
  <si>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</si>
  <si>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</si>
  <si>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</si>
  <si>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</si>
  <si>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</si>
  <si>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</si>
  <si>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</si>
  <si>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</si>
  <si>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</si>
  <si>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</si>
  <si>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</si>
  <si>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</si>
  <si>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</si>
  <si>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</si>
  <si>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</si>
  <si>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</si>
  <si>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</si>
  <si>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</si>
  <si>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</si>
  <si>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</si>
  <si>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</si>
  <si>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</si>
  <si>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</si>
  <si>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</si>
  <si>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</si>
  <si>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</si>
  <si>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</si>
  <si>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</si>
  <si>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</si>
  <si>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</si>
  <si>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</si>
  <si>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</si>
  <si>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</si>
  <si>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</si>
  <si>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</si>
  <si>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</si>
  <si>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</si>
  <si>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</si>
  <si>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</si>
  <si>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</si>
  <si>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</si>
  <si>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</si>
  <si>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</si>
  <si>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</si>
  <si>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</si>
  <si>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</si>
  <si>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</si>
  <si>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</si>
  <si>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</si>
  <si>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</si>
  <si>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</si>
  <si>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</si>
  <si>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</si>
  <si>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</si>
  <si>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</si>
  <si>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</si>
  <si>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</si>
  <si>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</si>
  <si>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</si>
  <si>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</si>
  <si>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</si>
  <si>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</si>
  <si>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</si>
  <si>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</si>
  <si>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</si>
  <si>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</si>
  <si>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</si>
  <si>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</si>
  <si>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</si>
  <si>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</si>
  <si>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</si>
  <si>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</si>
  <si>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</si>
  <si>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</si>
  <si>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</si>
  <si>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</si>
  <si>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</si>
  <si>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</si>
  <si>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</si>
  <si>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</si>
  <si>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</si>
  <si>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</si>
  <si>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</si>
  <si>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</si>
  <si>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</si>
  <si>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</si>
  <si>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</si>
  <si>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</si>
  <si>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</si>
  <si>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</si>
  <si>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</si>
  <si>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</si>
  <si>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</si>
  <si>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</si>
  <si>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</si>
  <si>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</si>
  <si>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</si>
  <si>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</si>
  <si>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</si>
  <si>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</si>
  <si>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</si>
  <si>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</si>
  <si>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</si>
  <si>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</si>
  <si>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</si>
  <si>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</si>
  <si>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</si>
  <si>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</si>
  <si>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</si>
  <si>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</si>
  <si>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</si>
  <si>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</si>
  <si>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</si>
  <si>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</si>
  <si>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</si>
  <si>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</si>
  <si>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</si>
  <si>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</si>
  <si>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</si>
  <si>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</si>
  <si>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</si>
  <si>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</si>
  <si>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</si>
  <si>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</si>
  <si>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</si>
  <si>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</si>
  <si>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</si>
  <si>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</si>
  <si>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</si>
  <si>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</si>
  <si>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</si>
  <si>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</si>
  <si>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</si>
  <si>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</si>
  <si>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</si>
  <si>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</si>
  <si>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</si>
  <si>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</si>
  <si>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</si>
  <si>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</si>
  <si>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</si>
  <si>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</si>
  <si>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</si>
  <si>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</si>
  <si>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</si>
  <si>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</si>
  <si>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</si>
  <si>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</si>
  <si>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</si>
  <si>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</si>
  <si>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</si>
  <si>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</si>
  <si>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</si>
  <si>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</si>
  <si>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</si>
  <si>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</si>
  <si>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</si>
  <si>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</si>
  <si>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</si>
  <si>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</si>
  <si>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</si>
  <si>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</si>
  <si>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</si>
  <si>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</si>
  <si>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</si>
  <si>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</si>
  <si>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</si>
  <si>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</si>
  <si>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</si>
  <si>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</si>
  <si>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</si>
  <si>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</si>
  <si>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</si>
  <si>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</si>
  <si>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</si>
  <si>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</si>
  <si>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</si>
  <si>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</si>
  <si>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</si>
  <si>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</si>
  <si>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</si>
  <si>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</si>
  <si>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</si>
  <si>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</si>
  <si>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</si>
  <si>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</si>
  <si>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</si>
  <si>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</si>
  <si>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</si>
  <si>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</si>
  <si>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</si>
  <si>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</si>
  <si>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</si>
  <si>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</si>
  <si>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</si>
  <si>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</si>
  <si>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</si>
  <si>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</si>
  <si>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</si>
  <si>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</si>
  <si>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</si>
  <si>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</si>
  <si>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</si>
  <si>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</si>
  <si>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</si>
  <si>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</si>
  <si>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</si>
  <si>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</si>
  <si>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</si>
  <si>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</si>
  <si>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</si>
  <si>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</si>
  <si>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</si>
  <si>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</si>
  <si>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</si>
  <si>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</si>
  <si>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</si>
  <si>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</si>
  <si>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</si>
  <si>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</si>
  <si>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</si>
  <si>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</si>
  <si>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</si>
  <si>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</si>
  <si>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</si>
  <si>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</si>
  <si>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</si>
  <si>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</si>
  <si>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</si>
  <si>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</si>
  <si>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</si>
  <si>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</si>
  <si>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</si>
  <si>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</si>
  <si>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</si>
  <si>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</si>
  <si>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</si>
  <si>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</si>
  <si>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</si>
  <si>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</si>
  <si>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</si>
  <si>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</si>
  <si>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</si>
  <si>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</si>
  <si>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</si>
  <si>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</si>
  <si>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</si>
  <si>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</si>
  <si>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</si>
  <si>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</si>
  <si>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</si>
  <si>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</si>
  <si>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</si>
  <si>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</si>
  <si>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</si>
  <si>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</si>
  <si>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</si>
  <si>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</si>
  <si>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</si>
  <si>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</si>
  <si>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</si>
  <si>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</si>
  <si>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</si>
  <si>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</si>
  <si>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</si>
  <si>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</si>
  <si>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</si>
  <si>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</si>
  <si>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</si>
  <si>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</si>
  <si>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</si>
  <si>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</si>
  <si>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</si>
  <si>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</si>
  <si>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</si>
  <si>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</si>
  <si>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</si>
  <si>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</si>
  <si>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</si>
  <si>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</si>
  <si>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</si>
  <si>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</si>
  <si>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</si>
  <si>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</si>
  <si>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</si>
  <si>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</si>
  <si>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</si>
  <si>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</si>
  <si>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</si>
  <si>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</si>
  <si>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</si>
  <si>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</si>
  <si>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</si>
  <si>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</si>
  <si>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</si>
  <si>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</si>
  <si>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</si>
  <si>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</si>
  <si>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</si>
  <si>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</si>
  <si>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</si>
  <si>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</si>
  <si>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</si>
  <si>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</si>
  <si>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</si>
  <si>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</si>
  <si>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</si>
  <si>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</si>
  <si>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</si>
  <si>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</si>
  <si>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</si>
  <si>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</si>
  <si>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</si>
  <si>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</si>
  <si>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</si>
  <si>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</si>
  <si>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</si>
  <si>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</si>
  <si>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</si>
  <si>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</si>
  <si>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</si>
  <si>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</si>
  <si>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</si>
  <si>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</si>
  <si>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</si>
  <si>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</si>
  <si>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</si>
  <si>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</si>
  <si>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</si>
  <si>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</si>
  <si>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</si>
  <si>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</si>
  <si>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</si>
  <si>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</si>
  <si>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</si>
  <si>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</si>
  <si>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</si>
  <si>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</si>
  <si>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</si>
  <si>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</si>
  <si>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</si>
  <si>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</si>
  <si>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</si>
  <si>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</si>
  <si>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</si>
  <si>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</si>
  <si>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</si>
  <si>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</si>
  <si>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</si>
  <si>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</si>
  <si>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</si>
  <si>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</si>
  <si>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</si>
  <si>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</si>
  <si>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</si>
  <si>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</si>
  <si>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</si>
  <si>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</si>
  <si>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</si>
  <si>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</si>
  <si>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</si>
  <si>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</si>
  <si>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</si>
  <si>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</si>
  <si>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</si>
  <si>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</si>
  <si>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</si>
  <si>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</si>
  <si>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</si>
  <si>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</si>
  <si>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</si>
  <si>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</si>
  <si>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</si>
  <si>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</si>
  <si>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</si>
  <si>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</si>
  <si>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</si>
  <si>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</si>
  <si>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</si>
  <si>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</si>
  <si>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</si>
  <si>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</si>
  <si>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</si>
  <si>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</si>
  <si>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</si>
  <si>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</si>
  <si>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</si>
  <si>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</si>
  <si>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</si>
  <si>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</si>
  <si>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</si>
  <si>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</si>
  <si>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</si>
  <si>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</si>
  <si>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</si>
  <si>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</si>
  <si>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</si>
  <si>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</si>
  <si>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</si>
  <si>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</si>
  <si>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</si>
  <si>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</si>
  <si>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</si>
  <si>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</si>
  <si>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</si>
  <si>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</si>
  <si>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</si>
  <si>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</si>
  <si>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</si>
  <si>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</si>
  <si>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</si>
  <si>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</si>
  <si>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</si>
  <si>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</si>
  <si>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</si>
  <si>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</si>
  <si>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</si>
  <si>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</si>
  <si>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</si>
  <si>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</si>
  <si>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</si>
  <si>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</si>
  <si>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</si>
  <si>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</si>
  <si>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</si>
  <si>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</si>
  <si>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</si>
  <si>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</si>
  <si>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</si>
  <si>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</si>
  <si>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</si>
  <si>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</si>
  <si>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</si>
  <si>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</si>
  <si>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</si>
  <si>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</si>
  <si>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</si>
  <si>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</si>
  <si>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</si>
  <si>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</si>
  <si>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</si>
  <si>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</si>
  <si>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</si>
  <si>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</si>
  <si>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</si>
  <si>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</si>
  <si>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</si>
  <si>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</si>
  <si>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</si>
  <si>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</si>
  <si>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</si>
  <si>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</si>
  <si>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</si>
  <si>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</si>
  <si>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</si>
  <si>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</si>
  <si>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</si>
  <si>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</si>
  <si>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</si>
  <si>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</si>
  <si>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</si>
  <si>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</si>
  <si>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</si>
  <si>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</si>
  <si>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</si>
  <si>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</si>
  <si>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</si>
  <si>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</si>
  <si>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</si>
  <si>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</si>
  <si>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</si>
  <si>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</si>
  <si>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</si>
  <si>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</si>
  <si>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</si>
  <si>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</si>
  <si>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</si>
  <si>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</si>
  <si>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</si>
  <si>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</si>
  <si>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</si>
  <si>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</si>
  <si>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</si>
  <si>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</si>
  <si>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</si>
  <si>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</si>
  <si>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</si>
  <si>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</si>
  <si>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</si>
  <si>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</si>
  <si>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</si>
  <si>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</si>
  <si>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</si>
  <si>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</si>
  <si>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</si>
  <si>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</si>
  <si>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</si>
  <si>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</si>
  <si>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</si>
  <si>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</si>
  <si>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</si>
  <si>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</si>
  <si>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</si>
  <si>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</si>
  <si>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</si>
  <si>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</si>
  <si>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</si>
  <si>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</si>
  <si>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</si>
  <si>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</si>
  <si>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</si>
  <si>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</si>
  <si>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</si>
  <si>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</si>
  <si>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</si>
  <si>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</si>
  <si>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</si>
  <si>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</si>
  <si>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</si>
  <si>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</si>
  <si>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</si>
  <si>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</si>
  <si>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</si>
  <si>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</si>
  <si>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</si>
  <si>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</si>
  <si>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</si>
  <si>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</si>
  <si>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</si>
  <si>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</si>
  <si>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</si>
  <si>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</si>
  <si>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</si>
  <si>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</si>
  <si>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</si>
  <si>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</si>
  <si>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</si>
  <si>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</si>
  <si>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</si>
  <si>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</si>
  <si>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</si>
  <si>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</si>
  <si>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</si>
  <si>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</si>
  <si>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</si>
  <si>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</si>
  <si>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</si>
  <si>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</si>
  <si>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</si>
  <si>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</si>
  <si>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</si>
  <si>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</si>
  <si>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</si>
  <si>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</si>
  <si>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</si>
  <si>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</si>
  <si>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</si>
  <si>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</si>
  <si>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</si>
  <si>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</si>
  <si>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</si>
  <si>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</si>
  <si>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</si>
  <si>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</si>
  <si>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</si>
  <si>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</si>
  <si>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</si>
  <si>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</si>
  <si>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</si>
  <si>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</si>
  <si>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</si>
  <si>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</si>
  <si>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</si>
  <si>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</si>
  <si>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</si>
  <si>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</si>
  <si>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</si>
  <si>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</si>
  <si>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</si>
  <si>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</si>
  <si>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</si>
  <si>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</si>
  <si>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</si>
  <si>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</si>
  <si>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</si>
  <si>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</si>
  <si>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</si>
  <si>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</si>
  <si>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</si>
  <si>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</si>
  <si>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</si>
  <si>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</si>
  <si>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</si>
  <si>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</si>
  <si>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</si>
  <si>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</si>
  <si>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</si>
  <si>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</si>
  <si>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</si>
  <si>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</si>
  <si>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</si>
  <si>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</si>
  <si>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</si>
  <si>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</si>
  <si>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</si>
  <si>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</si>
  <si>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</si>
  <si>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</si>
  <si>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</si>
  <si>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</si>
  <si>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</si>
  <si>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</si>
  <si>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</si>
  <si>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</si>
  <si>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</si>
  <si>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</si>
  <si>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</si>
  <si>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</si>
  <si>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</si>
  <si>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</si>
  <si>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</si>
  <si>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</si>
  <si>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</si>
  <si>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</si>
  <si>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</si>
  <si>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</si>
  <si>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</si>
  <si>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</si>
  <si>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</si>
  <si>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</si>
  <si>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</si>
  <si>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</si>
  <si>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</si>
  <si>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</si>
  <si>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</si>
  <si>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</si>
  <si>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</si>
  <si>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</si>
  <si>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</si>
  <si>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</si>
  <si>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</si>
  <si>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</si>
  <si>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</si>
  <si>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</si>
  <si>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</si>
  <si>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</si>
  <si>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</si>
  <si>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</si>
  <si>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</si>
  <si>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</si>
  <si>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</si>
  <si>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</si>
  <si>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</si>
  <si>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</si>
  <si>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</si>
  <si>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</si>
  <si>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</si>
  <si>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</si>
  <si>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</si>
  <si>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</si>
  <si>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</si>
  <si>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</si>
  <si>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</si>
  <si>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</si>
  <si>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</si>
  <si>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</si>
  <si>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</si>
  <si>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</si>
  <si>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</si>
  <si>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</si>
  <si>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</si>
  <si>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</si>
  <si>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</si>
  <si>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</si>
  <si>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</si>
  <si>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</si>
  <si>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</si>
  <si>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</si>
  <si>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</si>
  <si>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</si>
  <si>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</si>
  <si>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</si>
  <si>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</si>
  <si>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</si>
  <si>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</si>
  <si>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</si>
  <si>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</si>
  <si>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</si>
  <si>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</si>
  <si>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</si>
  <si>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</si>
  <si>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</si>
  <si>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</si>
  <si>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</si>
  <si>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</si>
  <si>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</si>
  <si>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</si>
  <si>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</si>
  <si>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</si>
  <si>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</si>
  <si>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</si>
  <si>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</si>
  <si>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</si>
  <si>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</si>
  <si>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</si>
  <si>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</si>
  <si>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</si>
  <si>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</si>
  <si>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</si>
  <si>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</si>
  <si>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</si>
  <si>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</si>
  <si>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</si>
  <si>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</si>
  <si>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</si>
  <si>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</si>
  <si>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</si>
  <si>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</si>
  <si>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</si>
  <si>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</si>
  <si>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</si>
  <si>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</si>
  <si>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</si>
  <si>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</si>
  <si>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</si>
  <si>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</si>
  <si>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</si>
  <si>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</si>
  <si>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</si>
  <si>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</si>
  <si>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</si>
  <si>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</si>
  <si>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</si>
  <si>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</si>
  <si>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</si>
  <si>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</si>
  <si>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</si>
  <si>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</si>
  <si>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</si>
  <si>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</si>
  <si>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</si>
  <si>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</si>
  <si>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</si>
  <si>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</si>
  <si>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</si>
  <si>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</si>
  <si>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</si>
  <si>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</si>
  <si>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</si>
  <si>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</si>
  <si>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</si>
  <si>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</si>
  <si>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</si>
  <si>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</si>
  <si>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</si>
  <si>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</si>
  <si>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</si>
  <si>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</si>
  <si>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</si>
  <si>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</si>
  <si>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</si>
  <si>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</si>
  <si>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</si>
  <si>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</si>
  <si>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</si>
  <si>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</si>
  <si>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</si>
  <si>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</si>
  <si>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</si>
  <si>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</si>
  <si>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</si>
  <si>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</si>
  <si>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</si>
  <si>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</si>
  <si>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</si>
  <si>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</si>
  <si>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</si>
  <si>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</si>
  <si>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</si>
  <si>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</si>
  <si>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</si>
  <si>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</si>
  <si>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</si>
  <si>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</si>
  <si>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</si>
  <si>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</si>
  <si>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</si>
  <si>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</si>
  <si>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</si>
  <si>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</si>
  <si>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</si>
  <si>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</si>
  <si>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</si>
  <si>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</si>
  <si>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</si>
  <si>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</si>
  <si>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</si>
  <si>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</si>
  <si>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</si>
  <si>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</si>
  <si>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</si>
  <si>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</si>
  <si>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</si>
  <si>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</si>
  <si>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</si>
  <si>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</si>
  <si>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</si>
  <si>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</si>
  <si>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</si>
  <si>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</si>
  <si>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</si>
  <si>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</si>
  <si>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</si>
  <si>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</si>
  <si>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</si>
  <si>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</si>
  <si>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</si>
  <si>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</si>
  <si>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</si>
  <si>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</si>
  <si>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</si>
  <si>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</si>
  <si>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</si>
  <si>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</si>
  <si>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</si>
  <si>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</si>
  <si>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</si>
  <si>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</si>
  <si>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</si>
  <si>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</si>
  <si>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</si>
  <si>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</si>
  <si>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</si>
  <si>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</si>
  <si>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</si>
  <si>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</si>
  <si>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</si>
  <si>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</si>
  <si>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</si>
  <si>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</si>
  <si>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</si>
  <si>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</si>
  <si>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</si>
  <si>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</si>
  <si>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</si>
  <si>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</si>
  <si>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</si>
  <si>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</si>
  <si>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</si>
  <si>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</si>
  <si>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</si>
  <si>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</si>
  <si>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</si>
  <si>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</si>
  <si>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</si>
  <si>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</si>
  <si>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</si>
  <si>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</si>
  <si>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</si>
  <si>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</si>
  <si>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</si>
  <si>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</si>
  <si>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</si>
  <si>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</si>
  <si>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</si>
  <si>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</si>
  <si>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</si>
  <si>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</si>
  <si>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</si>
  <si>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</si>
  <si>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</si>
  <si>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</si>
  <si>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</si>
  <si>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</si>
  <si>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</si>
  <si>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</si>
  <si>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</si>
  <si>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</si>
  <si>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</si>
  <si>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</si>
  <si>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</si>
  <si>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</si>
  <si>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</si>
  <si>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</si>
  <si>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</si>
  <si>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</si>
  <si>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</si>
  <si>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</si>
  <si>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</si>
  <si>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</si>
  <si>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</si>
  <si>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</si>
  <si>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</si>
  <si>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</si>
  <si>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</si>
  <si>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</si>
  <si>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</si>
  <si>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</si>
  <si>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</si>
  <si>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</si>
  <si>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</si>
  <si>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</si>
  <si>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</si>
  <si>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</si>
  <si>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</si>
  <si>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</si>
  <si>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</si>
  <si>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</si>
  <si>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</si>
  <si>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</si>
  <si>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</si>
  <si>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</si>
  <si>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</si>
  <si>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</si>
  <si>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</si>
  <si>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</si>
  <si>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</si>
  <si>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</si>
  <si>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</si>
  <si>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</si>
  <si>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</si>
  <si>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</si>
  <si>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</si>
  <si>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</si>
  <si>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</si>
  <si>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</si>
  <si>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</si>
  <si>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</si>
  <si>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</si>
  <si>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</si>
  <si>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</si>
  <si>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</si>
  <si>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</si>
  <si>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</si>
  <si>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</si>
  <si>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</si>
  <si>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</si>
  <si>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</si>
  <si>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</si>
  <si>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</si>
  <si>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</si>
  <si>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</si>
  <si>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</si>
  <si>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</si>
  <si>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</si>
  <si>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</si>
  <si>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</si>
  <si>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</si>
  <si>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</si>
  <si>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</si>
  <si>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</si>
  <si>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</si>
  <si>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</si>
  <si>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</si>
  <si>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</si>
  <si>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</si>
  <si>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</si>
  <si>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</si>
  <si>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</si>
  <si>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</si>
  <si>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</si>
  <si>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</si>
  <si>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</si>
  <si>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</si>
  <si>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</si>
  <si>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</si>
  <si>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</si>
  <si>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</si>
  <si>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</si>
  <si>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</si>
  <si>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</si>
  <si>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</si>
  <si>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</si>
  <si>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</si>
  <si>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</si>
  <si>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</si>
  <si>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</si>
  <si>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</si>
  <si>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</si>
  <si>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</si>
  <si>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</si>
  <si>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</si>
  <si>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</si>
  <si>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</si>
  <si>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</si>
  <si>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</si>
  <si>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</si>
  <si>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</si>
  <si>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</si>
  <si>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</si>
  <si>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</si>
  <si>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</si>
  <si>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</si>
  <si>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</si>
  <si>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</si>
  <si>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</si>
  <si>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</si>
  <si>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</si>
  <si>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</si>
  <si>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</si>
  <si>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</si>
  <si>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</si>
  <si>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</si>
  <si>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</si>
  <si>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</si>
  <si>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</si>
  <si>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</si>
  <si>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</si>
  <si>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</si>
  <si>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</si>
  <si>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</si>
  <si>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</si>
  <si>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</si>
  <si>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</si>
  <si>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</si>
  <si>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</si>
  <si>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</si>
  <si>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</si>
  <si>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</si>
  <si>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</si>
  <si>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</si>
  <si>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</si>
  <si>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</si>
  <si>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</si>
  <si>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</si>
  <si>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</si>
  <si>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</si>
  <si>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</si>
  <si>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</si>
  <si>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</si>
  <si>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</si>
  <si>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</si>
  <si>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</si>
  <si>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</si>
  <si>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</si>
  <si>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</si>
  <si>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</si>
  <si>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</si>
  <si>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</si>
  <si>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</si>
  <si>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</si>
  <si>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</si>
  <si>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</si>
  <si>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</si>
  <si>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</si>
  <si>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</si>
  <si>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</si>
  <si>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</si>
  <si>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</si>
  <si>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</si>
  <si>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</si>
  <si>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</si>
  <si>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</si>
  <si>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</si>
  <si>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</si>
  <si>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</si>
  <si>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</si>
  <si>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</si>
  <si>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</si>
  <si>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</si>
  <si>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</si>
  <si>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</si>
  <si>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</si>
  <si>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</si>
  <si>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</si>
  <si>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</si>
  <si>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</si>
  <si>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</si>
  <si>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</si>
  <si>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</si>
  <si>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</si>
  <si>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</si>
  <si>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</si>
  <si>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</si>
  <si>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</si>
  <si>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</si>
  <si>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</si>
  <si>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</si>
  <si>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</si>
  <si>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</si>
  <si>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</si>
  <si>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</si>
  <si>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</si>
  <si>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</si>
  <si>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</si>
  <si>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</si>
  <si>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</si>
  <si>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</si>
  <si>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</si>
  <si>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</si>
  <si>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</si>
  <si>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</si>
  <si>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</si>
  <si>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</si>
  <si>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</si>
  <si>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</si>
  <si>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</si>
  <si>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</si>
  <si>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</si>
  <si>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</si>
  <si>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</si>
  <si>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</si>
  <si>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</si>
  <si>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</si>
  <si>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</si>
  <si>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</si>
  <si>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</si>
  <si>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</si>
  <si>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</si>
  <si>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</si>
  <si>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</si>
  <si>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</si>
  <si>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</si>
  <si>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</si>
  <si>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</si>
  <si>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</si>
  <si>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</si>
  <si>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</si>
  <si>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</si>
  <si>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</si>
  <si>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</si>
  <si>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</si>
  <si>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</si>
  <si>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</si>
  <si>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</si>
  <si>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</si>
  <si>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</si>
  <si>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</si>
  <si>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</si>
  <si>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</si>
  <si>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</si>
  <si>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</si>
  <si>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</si>
  <si>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</si>
  <si>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</si>
  <si>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</si>
  <si>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</si>
  <si>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</si>
  <si>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</si>
  <si>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</si>
  <si>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</si>
  <si>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</si>
  <si>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</si>
  <si>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</si>
  <si>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</si>
  <si>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</si>
  <si>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</si>
  <si>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</si>
  <si>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</si>
  <si>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</si>
  <si>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</si>
  <si>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</si>
  <si>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</si>
  <si>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</si>
  <si>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</si>
  <si>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</si>
  <si>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</si>
  <si>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</si>
  <si>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</si>
  <si>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</si>
  <si>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</si>
  <si>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</si>
  <si>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</si>
  <si>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</si>
  <si>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</si>
  <si>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</si>
  <si>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</si>
  <si>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</si>
  <si>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</si>
  <si>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</si>
  <si>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</si>
  <si>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</si>
  <si>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</si>
  <si>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</si>
  <si>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</si>
  <si>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</si>
  <si>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</si>
  <si>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</si>
  <si>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</si>
  <si>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</si>
  <si>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</si>
  <si>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</si>
  <si>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</si>
  <si>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</si>
  <si>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</si>
  <si>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</si>
  <si>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</si>
  <si>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</si>
  <si>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</si>
  <si>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</si>
  <si>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</si>
  <si>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</si>
  <si>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</si>
  <si>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</si>
  <si>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</si>
  <si>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</si>
  <si>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</si>
  <si>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</si>
  <si>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</si>
  <si>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</si>
  <si>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</si>
  <si>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</si>
  <si>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</si>
  <si>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</si>
  <si>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</si>
  <si>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</si>
  <si>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</si>
  <si>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</si>
  <si>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</si>
  <si>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</si>
  <si>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</si>
  <si>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</si>
  <si>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</si>
  <si>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</si>
  <si>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</si>
  <si>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</si>
  <si>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</si>
  <si>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</si>
  <si>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</si>
  <si>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</si>
  <si>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</si>
  <si>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</si>
  <si>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</si>
  <si>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</si>
  <si>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</si>
  <si>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</si>
  <si>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</si>
  <si>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</si>
  <si>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</si>
  <si>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</si>
  <si>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</si>
  <si>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</si>
  <si>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</si>
  <si>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</si>
  <si>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</si>
  <si>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</si>
  <si>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</si>
  <si>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</si>
  <si>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</si>
  <si>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</si>
  <si>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</si>
  <si>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</si>
  <si>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</si>
  <si>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</si>
  <si>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</si>
  <si>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</si>
  <si>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</si>
  <si>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</si>
  <si>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</si>
  <si>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</si>
  <si>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</si>
  <si>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</si>
  <si>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</si>
  <si>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</si>
  <si>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</si>
  <si>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</si>
  <si>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</si>
  <si>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</si>
  <si>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</si>
  <si>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</si>
  <si>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</si>
  <si>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</si>
  <si>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</si>
  <si>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</si>
  <si>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</si>
  <si>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</si>
  <si>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</si>
  <si>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</si>
  <si>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</si>
  <si>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</si>
  <si>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</si>
  <si>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</si>
  <si>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</si>
  <si>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</si>
  <si>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</si>
  <si>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</si>
  <si>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</si>
  <si>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</si>
  <si>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</si>
  <si>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</si>
  <si>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</si>
  <si>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</si>
  <si>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</si>
  <si>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</si>
  <si>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</si>
  <si>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</si>
  <si>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</si>
  <si>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</si>
  <si>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</si>
  <si>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</si>
  <si>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</si>
  <si>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</si>
  <si>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</si>
  <si>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</si>
  <si>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</si>
  <si>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</si>
  <si>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</si>
  <si>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</si>
  <si>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</si>
  <si>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</si>
  <si>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</si>
  <si>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</si>
  <si>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</si>
  <si>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</si>
  <si>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</si>
  <si>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</si>
  <si>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</si>
  <si>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</si>
  <si>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</si>
  <si>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</si>
  <si>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</si>
  <si>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</si>
  <si>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</si>
  <si>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</si>
  <si>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</si>
  <si>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</si>
  <si>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</si>
  <si>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</si>
  <si>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</si>
  <si>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</si>
  <si>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</si>
  <si>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</si>
  <si>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</si>
  <si>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</si>
  <si>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</si>
  <si>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</si>
  <si>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</si>
  <si>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</si>
  <si>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</si>
  <si>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</si>
  <si>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</si>
  <si>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</si>
  <si>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</si>
  <si>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</si>
  <si>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</si>
  <si>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</si>
  <si>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</si>
  <si>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</si>
  <si>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</si>
  <si>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</si>
  <si>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</si>
  <si>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</si>
  <si>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</si>
  <si>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</si>
  <si>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</si>
  <si>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</si>
  <si>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</si>
  <si>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</si>
  <si>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</si>
  <si>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</si>
  <si>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</si>
  <si>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</si>
  <si>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</si>
  <si>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</si>
  <si>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</si>
  <si>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</si>
  <si>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</si>
  <si>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</si>
  <si>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</si>
  <si>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</si>
  <si>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</si>
  <si>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</si>
  <si>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</si>
  <si>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</si>
  <si>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</si>
  <si>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</si>
  <si>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</si>
  <si>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</si>
  <si>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</si>
  <si>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</si>
  <si>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</si>
  <si>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</si>
  <si>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</si>
  <si>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</si>
  <si>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</si>
  <si>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</si>
  <si>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</si>
  <si>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</si>
  <si>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</si>
  <si>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</si>
  <si>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</si>
  <si>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</si>
  <si>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</si>
  <si>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</si>
  <si>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</si>
  <si>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</si>
  <si>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</si>
  <si>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</si>
  <si>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</si>
  <si>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</si>
  <si>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</si>
  <si>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</si>
  <si>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</si>
  <si>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</si>
  <si>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</si>
  <si>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</si>
  <si>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</si>
  <si>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</si>
  <si>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</si>
  <si>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</si>
  <si>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</si>
  <si>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</si>
  <si>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</si>
  <si>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</si>
  <si>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</si>
  <si>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</si>
  <si>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</si>
  <si>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</si>
  <si>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</si>
  <si>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</si>
  <si>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</si>
  <si>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</si>
  <si>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</si>
  <si>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</si>
  <si>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</si>
  <si>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</si>
  <si>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</si>
  <si>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</si>
  <si>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</si>
  <si>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</si>
  <si>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</si>
  <si>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</si>
  <si>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</si>
  <si>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</si>
  <si>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</si>
  <si>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</si>
  <si>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</si>
  <si>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</si>
  <si>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</si>
  <si>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</si>
  <si>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</si>
  <si>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</si>
  <si>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</si>
  <si>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</si>
  <si>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</si>
  <si>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</si>
  <si>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</si>
  <si>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</si>
  <si>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</si>
  <si>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</si>
  <si>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</si>
  <si>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</si>
  <si>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</si>
  <si>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</si>
  <si>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</si>
  <si>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</si>
  <si>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</si>
  <si>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</si>
  <si>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</si>
  <si>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</si>
  <si>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</si>
  <si>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</si>
  <si>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</si>
  <si>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</si>
  <si>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</si>
  <si>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</si>
  <si>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</si>
  <si>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</si>
  <si>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</si>
  <si>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</si>
  <si>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</si>
  <si>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</si>
  <si>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</si>
  <si>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</si>
  <si>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</si>
  <si>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</si>
  <si>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</si>
  <si>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</si>
  <si>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</si>
  <si>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</si>
  <si>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</si>
  <si>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</si>
  <si>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</si>
  <si>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</si>
  <si>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</si>
  <si>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</si>
  <si>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</si>
  <si>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</si>
  <si>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</si>
  <si>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</si>
  <si>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</si>
  <si>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</si>
  <si>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</si>
  <si>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</si>
  <si>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</si>
  <si>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</si>
  <si>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</si>
  <si>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</si>
  <si>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</si>
  <si>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</si>
  <si>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</si>
  <si>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</si>
  <si>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</si>
  <si>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</si>
  <si>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</si>
  <si>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</si>
  <si>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</si>
  <si>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</si>
  <si>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</si>
  <si>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</si>
  <si>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</si>
  <si>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</si>
  <si>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</si>
  <si>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</si>
  <si>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</si>
  <si>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</si>
  <si>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</si>
  <si>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</si>
  <si>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</si>
  <si>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</si>
  <si>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</si>
  <si>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</si>
  <si>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</si>
  <si>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</si>
  <si>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</si>
  <si>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</si>
  <si>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</si>
  <si>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</si>
  <si>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</si>
  <si>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</si>
  <si>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</si>
  <si>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</si>
  <si>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</si>
  <si>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</si>
  <si>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</si>
  <si>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</si>
  <si>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</si>
  <si>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</si>
  <si>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</si>
  <si>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</si>
  <si>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</si>
  <si>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</si>
  <si>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</si>
  <si>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</si>
  <si>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</si>
  <si>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</si>
  <si>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</si>
  <si>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</si>
  <si>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</si>
  <si>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</si>
  <si>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</si>
  <si>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</si>
  <si>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</si>
  <si>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</si>
  <si>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</si>
  <si>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</si>
  <si>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</si>
  <si>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</si>
  <si>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</si>
  <si>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</si>
  <si>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</si>
  <si>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</si>
  <si>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</si>
  <si>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</si>
  <si>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</si>
  <si>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</si>
  <si>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</si>
  <si>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</si>
  <si>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</si>
  <si>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</si>
  <si>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</si>
  <si>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</si>
  <si>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</si>
  <si>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</si>
  <si>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</si>
  <si>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</si>
  <si>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</si>
  <si>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</si>
  <si>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</si>
  <si>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</si>
  <si>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</si>
  <si>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</si>
  <si>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</si>
  <si>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</si>
  <si>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</si>
  <si>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</si>
  <si>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</si>
  <si>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</si>
  <si>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</si>
  <si>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</si>
  <si>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</si>
  <si>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</si>
  <si>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</si>
  <si>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</si>
  <si>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</si>
  <si>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</si>
  <si>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</si>
  <si>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</si>
  <si>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</si>
  <si>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</si>
  <si>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</si>
  <si>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</si>
  <si>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</si>
  <si>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</si>
  <si>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</si>
  <si>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</si>
  <si>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</si>
  <si>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</si>
  <si>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</si>
  <si>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</si>
  <si>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</si>
  <si>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</si>
  <si>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</si>
  <si>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</si>
  <si>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</si>
  <si>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</si>
  <si>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</si>
  <si>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</si>
  <si>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</si>
  <si>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</si>
  <si>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</si>
  <si>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</si>
  <si>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</si>
  <si>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</si>
  <si>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</si>
  <si>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</si>
  <si>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</si>
  <si>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</si>
  <si>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</si>
  <si>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</si>
  <si>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</si>
  <si>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</si>
  <si>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</si>
  <si>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</si>
  <si>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</si>
  <si>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</si>
  <si>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</si>
  <si>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</si>
  <si>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</si>
  <si>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</si>
  <si>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</si>
  <si>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</si>
  <si>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</si>
  <si>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</si>
  <si>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</si>
  <si>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</si>
  <si>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</si>
  <si>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</si>
  <si>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</si>
  <si>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</si>
  <si>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</si>
  <si>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</si>
  <si>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</si>
  <si>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</si>
  <si>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</si>
  <si>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</si>
  <si>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</si>
  <si>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</si>
  <si>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</si>
  <si>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</si>
  <si>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</si>
  <si>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</si>
  <si>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</si>
  <si>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</si>
  <si>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</si>
  <si>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</si>
  <si>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</si>
  <si>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</si>
  <si>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</si>
  <si>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</si>
  <si>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</si>
  <si>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</si>
  <si>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</si>
  <si>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</si>
  <si>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</si>
  <si>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</si>
  <si>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</si>
  <si>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</si>
  <si>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</si>
  <si>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</si>
  <si>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</si>
  <si>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</si>
  <si>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</si>
  <si>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</si>
  <si>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</si>
  <si>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</si>
  <si>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</si>
  <si>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</si>
  <si>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</si>
  <si>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</si>
  <si>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</si>
  <si>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</si>
  <si>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</si>
  <si>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</si>
  <si>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</si>
  <si>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</si>
  <si>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</si>
  <si>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</si>
  <si>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</si>
  <si>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</si>
  <si>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</si>
  <si>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</si>
  <si>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</si>
  <si>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</si>
  <si>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</si>
  <si>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</si>
  <si>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</si>
  <si>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</si>
  <si>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</si>
  <si>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</si>
  <si>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</si>
  <si>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</si>
  <si>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</si>
  <si>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</si>
  <si>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</si>
  <si>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</si>
  <si>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</si>
  <si>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</si>
  <si>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</si>
  <si>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</si>
  <si>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</si>
  <si>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</si>
  <si>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</si>
  <si>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</si>
  <si>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</si>
  <si>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</si>
  <si>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</si>
  <si>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</si>
  <si>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</si>
  <si>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</si>
  <si>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</si>
  <si>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</si>
  <si>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</si>
  <si>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</si>
  <si>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</si>
  <si>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</si>
  <si>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</si>
  <si>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</si>
  <si>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</si>
  <si>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</si>
  <si>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</si>
  <si>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</si>
  <si>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</si>
  <si>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</si>
  <si>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</si>
  <si>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</si>
  <si>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</si>
  <si>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</si>
  <si>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</si>
  <si>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</si>
  <si>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</si>
  <si>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</si>
  <si>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</si>
  <si>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</si>
  <si>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</si>
  <si>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</si>
  <si>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</si>
  <si>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</si>
  <si>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</si>
  <si>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</si>
  <si>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</si>
  <si>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</si>
  <si>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</si>
  <si>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</si>
  <si>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</si>
  <si>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</si>
  <si>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</si>
  <si>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</si>
  <si>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</si>
  <si>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</si>
  <si>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</si>
  <si>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</si>
  <si>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</si>
  <si>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</si>
  <si>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</si>
  <si>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</si>
  <si>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</si>
  <si>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</si>
  <si>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</si>
  <si>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</si>
  <si>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</si>
  <si>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</si>
  <si>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</si>
  <si>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</si>
  <si>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</si>
  <si>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</si>
  <si>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</si>
  <si>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</si>
  <si>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</si>
  <si>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</si>
  <si>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</si>
  <si>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</si>
  <si>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</si>
  <si>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</si>
  <si>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</si>
  <si>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</si>
  <si>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</si>
  <si>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</si>
  <si>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</si>
  <si>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</si>
  <si>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</si>
  <si>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</si>
  <si>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</si>
  <si>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</si>
  <si>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</si>
  <si>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</si>
  <si>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</si>
  <si>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</si>
  <si>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</si>
  <si>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</si>
  <si>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</si>
  <si>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</si>
  <si>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</si>
  <si>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</si>
  <si>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</si>
  <si>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</si>
  <si>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</si>
  <si>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</si>
  <si>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</si>
  <si>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</si>
  <si>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</si>
  <si>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</si>
  <si>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</si>
  <si>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</si>
  <si>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</si>
  <si>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</si>
  <si>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</si>
  <si>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</si>
  <si>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</si>
  <si>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</si>
  <si>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</si>
  <si>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</si>
  <si>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</si>
  <si>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</si>
  <si>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</si>
  <si>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</si>
  <si>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</si>
  <si>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</si>
  <si>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</si>
  <si>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</si>
  <si>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</si>
  <si>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</si>
  <si>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</si>
  <si>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</si>
  <si>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</si>
  <si>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</si>
  <si>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</si>
  <si>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</si>
  <si>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</si>
  <si>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</si>
  <si>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</si>
  <si>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</si>
  <si>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</si>
  <si>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</si>
  <si>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</si>
  <si>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</si>
  <si>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</si>
  <si>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</si>
  <si>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</si>
  <si>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</si>
  <si>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</si>
  <si>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</si>
  <si>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</si>
  <si>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</si>
  <si>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</si>
  <si>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</si>
  <si>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</si>
  <si>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</si>
  <si>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</si>
  <si>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</si>
  <si>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</si>
  <si>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</si>
  <si>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</si>
  <si>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</si>
  <si>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</si>
  <si>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</si>
  <si>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</si>
  <si>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</si>
  <si>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</si>
  <si>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</si>
  <si>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</si>
  <si>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</si>
  <si>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</si>
  <si>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</si>
  <si>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</si>
  <si>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</si>
  <si>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</si>
  <si>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</si>
  <si>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</si>
  <si>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</si>
  <si>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</si>
  <si>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</si>
  <si>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</si>
  <si>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</si>
  <si>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</si>
  <si>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</si>
  <si>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</si>
  <si>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</si>
  <si>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</si>
  <si>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</si>
  <si>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</si>
  <si>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</si>
  <si>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</si>
  <si>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</si>
  <si>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</si>
  <si>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</si>
  <si>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</si>
  <si>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</si>
  <si>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</si>
  <si>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</si>
  <si>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</si>
  <si>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</si>
  <si>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</si>
  <si>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</si>
  <si>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</si>
  <si>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</si>
  <si>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</si>
  <si>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</si>
  <si>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</si>
  <si>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</si>
  <si>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</si>
  <si>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</si>
  <si>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</si>
  <si>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</si>
  <si>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</si>
  <si>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</si>
  <si>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</si>
  <si>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</si>
  <si>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</si>
  <si>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</si>
  <si>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</si>
  <si>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</si>
  <si>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</si>
  <si>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</si>
  <si>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</si>
  <si>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</si>
  <si>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</si>
  <si>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</si>
  <si>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</si>
  <si>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</si>
  <si>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</si>
  <si>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</si>
  <si>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</si>
  <si>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</si>
  <si>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</si>
  <si>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</si>
  <si>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</si>
  <si>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</si>
  <si>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</si>
  <si>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</si>
  <si>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</si>
  <si>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</si>
  <si>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</si>
  <si>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</si>
  <si>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</si>
  <si>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</si>
  <si>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</si>
  <si>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</si>
  <si>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</si>
  <si>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</si>
  <si>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</si>
  <si>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</si>
  <si>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</si>
  <si>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</si>
  <si>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</si>
  <si>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</si>
  <si>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</si>
  <si>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</si>
  <si>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</si>
  <si>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</si>
  <si>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</si>
  <si>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</si>
  <si>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</si>
  <si>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</si>
  <si>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</si>
  <si>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</si>
  <si>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</si>
  <si>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</si>
  <si>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</si>
  <si>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</si>
  <si>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</si>
  <si>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</si>
  <si>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</si>
  <si>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</si>
  <si>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</si>
  <si>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</si>
  <si>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</si>
  <si>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</si>
  <si>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</si>
  <si>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</si>
  <si>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</si>
  <si>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</si>
  <si>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</si>
  <si>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</si>
  <si>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</si>
  <si>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</si>
  <si>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</si>
  <si>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</si>
  <si>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</si>
  <si>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</si>
  <si>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</si>
  <si>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</si>
  <si>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</si>
  <si>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</si>
  <si>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</si>
  <si>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</si>
  <si>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</si>
  <si>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</si>
  <si>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</si>
  <si>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</si>
  <si>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</si>
  <si>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</si>
  <si>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</si>
  <si>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</si>
  <si>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</si>
  <si>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</si>
  <si>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</si>
  <si>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</si>
  <si>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</si>
  <si>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</si>
  <si>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</si>
  <si>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</si>
  <si>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</si>
  <si>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</si>
  <si>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</si>
  <si>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</si>
  <si>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</si>
  <si>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</si>
  <si>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</si>
  <si>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</si>
  <si>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</si>
  <si>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</si>
  <si>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</si>
  <si>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</si>
  <si>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</si>
  <si>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</si>
  <si>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</si>
  <si>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</si>
  <si>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</si>
  <si>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</si>
  <si>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</si>
  <si>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</si>
  <si>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</si>
  <si>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</si>
  <si>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</si>
  <si>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</si>
  <si>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</si>
  <si>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</si>
  <si>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</si>
  <si>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</si>
  <si>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</si>
  <si>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</si>
  <si>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</si>
  <si>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</si>
  <si>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</si>
  <si>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</si>
  <si>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</si>
  <si>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</si>
  <si>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</si>
  <si>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</si>
  <si>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</si>
  <si>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</si>
  <si>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</si>
  <si>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</si>
  <si>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</si>
  <si>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</si>
  <si>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</si>
  <si>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</si>
  <si>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</si>
  <si>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</si>
  <si>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</si>
  <si>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</si>
  <si>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</si>
  <si>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</si>
  <si>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</si>
  <si>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</si>
  <si>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</si>
  <si>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</si>
  <si>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</si>
  <si>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</si>
  <si>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</si>
  <si>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</si>
  <si>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</si>
  <si>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</si>
  <si>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</si>
  <si>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</si>
  <si>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</si>
  <si>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</si>
  <si>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</si>
  <si>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</si>
  <si>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</si>
  <si>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</si>
  <si>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</si>
  <si>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</si>
  <si>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</si>
  <si>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</si>
  <si>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</si>
  <si>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</si>
  <si>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</si>
  <si>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</si>
  <si>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</si>
  <si>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</si>
  <si>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</si>
  <si>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</si>
  <si>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</si>
  <si>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</si>
  <si>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</si>
  <si>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</si>
  <si>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</si>
  <si>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</si>
  <si>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</si>
  <si>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</si>
  <si>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</si>
  <si>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</si>
  <si>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</si>
  <si>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</si>
  <si>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</si>
  <si>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</si>
  <si>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</si>
  <si>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</si>
  <si>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</si>
  <si>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</si>
  <si>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</si>
  <si>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</si>
  <si>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</si>
  <si>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</si>
  <si>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</si>
  <si>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</si>
  <si>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</si>
  <si>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</si>
  <si>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</si>
  <si>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</si>
  <si>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</si>
  <si>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</si>
  <si>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</si>
  <si>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</si>
  <si>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</si>
  <si>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</si>
  <si>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</si>
  <si>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</si>
  <si>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</si>
  <si>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</si>
  <si>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</si>
  <si>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</si>
  <si>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</si>
  <si>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</si>
  <si>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</si>
  <si>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</si>
  <si>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</si>
  <si>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</si>
  <si>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</si>
  <si>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</si>
  <si>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</si>
  <si>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</si>
  <si>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</si>
  <si>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</si>
  <si>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</si>
  <si>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</si>
  <si>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</si>
  <si>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</si>
  <si>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</si>
  <si>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</si>
  <si>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</si>
  <si>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</si>
  <si>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</si>
  <si>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</si>
  <si>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</si>
  <si>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</si>
  <si>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</si>
  <si>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</si>
  <si>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</si>
  <si>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</si>
  <si>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</si>
  <si>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</si>
  <si>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</si>
  <si>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</si>
  <si>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</si>
  <si>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</si>
  <si>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</si>
  <si>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</si>
  <si>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</si>
  <si>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</si>
  <si>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</si>
  <si>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</si>
  <si>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</si>
  <si>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</si>
  <si>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</si>
  <si>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</si>
  <si>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</si>
  <si>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</si>
  <si>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</si>
  <si>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</si>
  <si>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</si>
  <si>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</si>
  <si>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</si>
  <si>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</si>
  <si>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</si>
  <si>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</si>
  <si>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</si>
  <si>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</si>
  <si>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</si>
  <si>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</si>
  <si>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</si>
  <si>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</si>
  <si>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</si>
  <si>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</si>
  <si>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</si>
  <si>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</si>
  <si>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</si>
  <si>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</si>
  <si>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</si>
  <si>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</si>
  <si>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</si>
  <si>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</si>
  <si>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</si>
  <si>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</si>
  <si>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</si>
  <si>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</si>
  <si>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</si>
  <si>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</si>
  <si>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</si>
  <si>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</si>
  <si>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</si>
  <si>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</si>
  <si>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</si>
  <si>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</si>
  <si>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</si>
  <si>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</si>
  <si>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</si>
  <si>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</si>
  <si>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</si>
  <si>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</si>
  <si>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</si>
  <si>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</si>
  <si>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</si>
  <si>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</si>
  <si>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</si>
  <si>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</si>
  <si>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</si>
  <si>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</si>
  <si>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</si>
  <si>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</si>
  <si>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</si>
  <si>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</si>
  <si>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</si>
  <si>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</si>
  <si>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</si>
  <si>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</si>
  <si>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</si>
  <si>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</si>
  <si>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</si>
  <si>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</si>
  <si>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</si>
  <si>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</si>
  <si>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</si>
  <si>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</si>
  <si>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</si>
  <si>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</si>
  <si>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</si>
  <si>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</si>
  <si>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</si>
  <si>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</si>
  <si>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</si>
  <si>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</si>
  <si>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</si>
  <si>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</si>
  <si>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</si>
  <si>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</si>
  <si>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</si>
  <si>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</si>
  <si>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</si>
  <si>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</si>
  <si>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</si>
  <si>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</si>
  <si>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</si>
  <si>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</si>
  <si>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</si>
  <si>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</si>
  <si>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</si>
  <si>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</si>
  <si>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</si>
  <si>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</si>
  <si>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</si>
  <si>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</si>
  <si>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</si>
  <si>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</si>
  <si>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</si>
  <si>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</si>
  <si>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</si>
  <si>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</si>
  <si>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</si>
  <si>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</si>
  <si>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</si>
  <si>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</si>
  <si>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</si>
  <si>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</si>
  <si>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</si>
  <si>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</si>
  <si>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</si>
  <si>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</si>
  <si>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</si>
  <si>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</si>
  <si>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</si>
  <si>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</si>
  <si>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</si>
  <si>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</si>
  <si>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</si>
  <si>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</si>
  <si>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</si>
  <si>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</si>
  <si>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</si>
  <si>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</si>
  <si>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</si>
  <si>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</si>
  <si>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</si>
  <si>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</si>
  <si>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</si>
  <si>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</si>
  <si>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</si>
  <si>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</si>
  <si>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</si>
  <si>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</si>
  <si>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</si>
  <si>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</si>
  <si>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</si>
  <si>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</si>
  <si>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</si>
  <si>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</si>
  <si>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</si>
  <si>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</si>
  <si>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</si>
  <si>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</si>
  <si>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</si>
  <si>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</si>
  <si>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</si>
  <si>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</si>
  <si>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</si>
  <si>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</si>
  <si>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</si>
  <si>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</si>
  <si>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</si>
  <si>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</si>
  <si>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</si>
  <si>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</si>
  <si>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</si>
  <si>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</si>
  <si>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</si>
  <si>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</si>
  <si>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</si>
  <si>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</si>
  <si>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</si>
  <si>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</si>
  <si>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</si>
  <si>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</si>
  <si>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</si>
  <si>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</si>
  <si>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</si>
  <si>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</si>
  <si>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</si>
  <si>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</si>
  <si>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</si>
  <si>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</si>
  <si>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</si>
  <si>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</si>
  <si>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</si>
  <si>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</si>
  <si>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</si>
  <si>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</si>
  <si>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</si>
  <si>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</si>
  <si>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</si>
  <si>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</si>
  <si>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</si>
  <si>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</si>
  <si>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</si>
  <si>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</si>
  <si>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</si>
  <si>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</si>
  <si>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</si>
  <si>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</si>
  <si>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</si>
  <si>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</si>
  <si>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</si>
  <si>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</si>
  <si>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</si>
  <si>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</si>
  <si>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</si>
  <si>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</si>
  <si>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</si>
  <si>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</si>
  <si>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</si>
  <si>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</si>
  <si>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</si>
  <si>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</si>
  <si>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</si>
  <si>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</si>
  <si>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</si>
  <si>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</si>
  <si>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</si>
  <si>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</si>
  <si>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</si>
  <si>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</si>
  <si>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</si>
  <si>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</si>
  <si>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</si>
  <si>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</si>
  <si>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</si>
  <si>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</si>
  <si>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</si>
  <si>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</si>
  <si>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</si>
  <si>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</si>
  <si>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</si>
  <si>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</si>
  <si>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</si>
  <si>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</si>
  <si>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</si>
  <si>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</si>
  <si>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</si>
  <si>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</si>
  <si>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</si>
  <si>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</si>
  <si>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</si>
  <si>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</si>
  <si>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</si>
  <si>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</si>
  <si>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</si>
  <si>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</si>
  <si>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</si>
  <si>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</si>
  <si>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</si>
  <si>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</si>
  <si>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</si>
  <si>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</si>
  <si>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</si>
  <si>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</si>
  <si>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</si>
  <si>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</si>
  <si>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</si>
  <si>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</si>
  <si>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</si>
  <si>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</si>
  <si>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</si>
  <si>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</si>
  <si>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</si>
  <si>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</si>
  <si>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</si>
  <si>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</si>
  <si>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</si>
  <si>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</si>
  <si>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</si>
  <si>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</si>
  <si>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</si>
  <si>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</si>
  <si>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</si>
  <si>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</si>
  <si>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</si>
  <si>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</si>
  <si>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</si>
  <si>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</si>
  <si>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</si>
  <si>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</si>
  <si>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</si>
  <si>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</si>
  <si>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</si>
  <si>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</si>
  <si>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</si>
  <si>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</si>
  <si>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</si>
  <si>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</si>
  <si>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</si>
  <si>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</si>
  <si>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</si>
  <si>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</si>
  <si>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</si>
  <si>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</si>
  <si>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</si>
  <si>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</si>
  <si>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</si>
  <si>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</si>
  <si>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</si>
  <si>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</si>
  <si>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</si>
  <si>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</si>
  <si>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</si>
  <si>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</si>
  <si>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</si>
  <si>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</si>
  <si>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</si>
  <si>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</si>
  <si>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</si>
  <si>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</si>
  <si>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</si>
  <si>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</si>
  <si>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</si>
  <si>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</si>
  <si>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</si>
  <si>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</si>
  <si>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</si>
  <si>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</si>
  <si>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</si>
  <si>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</si>
  <si>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</si>
  <si>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</si>
  <si>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</si>
  <si>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</si>
  <si>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</si>
  <si>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</si>
  <si>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</si>
  <si>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</si>
  <si>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</si>
  <si>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</si>
  <si>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</si>
  <si>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</si>
  <si>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</si>
  <si>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</si>
  <si>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</si>
  <si>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</si>
  <si>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</si>
  <si>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</si>
  <si>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</si>
  <si>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</si>
  <si>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</si>
  <si>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</si>
  <si>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</si>
  <si>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</si>
  <si>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</si>
  <si>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</si>
  <si>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</si>
  <si>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</si>
  <si>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</si>
  <si>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</si>
  <si>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</si>
  <si>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</si>
  <si>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</si>
  <si>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</si>
  <si>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</si>
  <si>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</si>
  <si>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</si>
  <si>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</si>
  <si>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</si>
  <si>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</si>
  <si>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</si>
  <si>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</si>
  <si>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</si>
  <si>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</si>
  <si>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</si>
  <si>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</si>
  <si>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</si>
  <si>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</si>
  <si>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</si>
  <si>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</si>
  <si>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</si>
  <si>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</si>
  <si>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</si>
  <si>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</si>
  <si>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</si>
  <si>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</si>
  <si>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</si>
  <si>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</si>
  <si>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</si>
  <si>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</si>
  <si>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</si>
  <si>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</si>
  <si>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</si>
  <si>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</si>
  <si>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</si>
  <si>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</si>
  <si>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</si>
  <si>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</si>
  <si>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</si>
  <si>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</si>
  <si>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</si>
  <si>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</si>
  <si>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</si>
  <si>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</si>
  <si>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</si>
  <si>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</si>
  <si>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</si>
  <si>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</si>
  <si>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</si>
  <si>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</si>
  <si>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</si>
  <si>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</si>
  <si>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</si>
  <si>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</si>
  <si>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</si>
  <si>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</si>
  <si>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</si>
  <si>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</si>
  <si>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</si>
  <si>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</si>
  <si>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</si>
  <si>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</si>
  <si>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</si>
  <si>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</si>
  <si>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</si>
  <si>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</si>
  <si>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</si>
  <si>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</si>
  <si>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</si>
  <si>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</si>
  <si>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</si>
  <si>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</si>
  <si>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</si>
  <si>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</si>
  <si>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</si>
  <si>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</si>
  <si>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</si>
  <si>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</si>
  <si>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</si>
  <si>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</si>
  <si>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</si>
  <si>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</si>
  <si>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</si>
  <si>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</si>
  <si>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</si>
  <si>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</si>
  <si>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</si>
  <si>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</si>
  <si>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</si>
  <si>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</si>
  <si>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</si>
  <si>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</si>
  <si>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</si>
  <si>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</si>
  <si>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</si>
  <si>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</si>
  <si>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</si>
  <si>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</si>
  <si>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</si>
  <si>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</si>
  <si>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</si>
  <si>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</si>
  <si>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</si>
  <si>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</si>
  <si>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</si>
  <si>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</si>
  <si>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</si>
  <si>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</si>
  <si>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</si>
  <si>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</si>
  <si>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</si>
  <si>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</si>
  <si>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</si>
  <si>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</si>
  <si>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</si>
  <si>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</si>
  <si>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</si>
  <si>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</si>
  <si>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</si>
  <si>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</si>
  <si>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</si>
  <si>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</si>
  <si>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</si>
  <si>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</si>
  <si>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</si>
  <si>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</si>
  <si>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</si>
  <si>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</si>
  <si>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</si>
  <si>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</si>
  <si>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</si>
  <si>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</si>
  <si>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</si>
  <si>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</si>
  <si>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</si>
  <si>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</si>
  <si>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</si>
  <si>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</si>
  <si>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</si>
  <si>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</si>
  <si>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</si>
  <si>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</si>
  <si>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</si>
  <si>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</si>
  <si>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</si>
  <si>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</si>
  <si>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</si>
  <si>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</si>
  <si>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</si>
  <si>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</si>
  <si>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</si>
  <si>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</si>
  <si>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</si>
  <si>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</si>
  <si>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</si>
  <si>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</si>
  <si>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</si>
  <si>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</si>
  <si>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</si>
  <si>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</si>
  <si>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</si>
  <si>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</si>
  <si>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</si>
  <si>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</si>
  <si>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</si>
  <si>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</si>
  <si>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</si>
  <si>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</si>
  <si>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</si>
  <si>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</si>
  <si>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</si>
  <si>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</si>
  <si>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</si>
  <si>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</si>
  <si>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</si>
  <si>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</si>
  <si>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</si>
  <si>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</si>
  <si>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</si>
  <si>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</si>
  <si>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</si>
  <si>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</si>
  <si>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</si>
  <si>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</si>
  <si>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</si>
  <si>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</si>
  <si>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</si>
  <si>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</si>
  <si>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</si>
  <si>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</si>
  <si>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</si>
  <si>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</si>
  <si>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</si>
  <si>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</si>
  <si>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</si>
  <si>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</si>
  <si>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</si>
  <si>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</si>
  <si>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</si>
  <si>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</si>
  <si>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</si>
  <si>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</si>
  <si>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</si>
  <si>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</si>
  <si>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</si>
  <si>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</si>
  <si>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</si>
  <si>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</si>
  <si>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</si>
  <si>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</si>
  <si>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</si>
  <si>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</si>
  <si>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</si>
  <si>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</si>
  <si>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</si>
  <si>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</si>
  <si>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</si>
  <si>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</si>
  <si>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</si>
  <si>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</si>
  <si>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</si>
  <si>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</si>
  <si>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</si>
  <si>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</si>
  <si>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</si>
  <si>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</si>
  <si>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</si>
  <si>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</si>
  <si>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</si>
  <si>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</si>
  <si>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</si>
  <si>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</si>
  <si>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</si>
  <si>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</si>
  <si>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</si>
  <si>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</si>
  <si>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</si>
  <si>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</si>
  <si>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</si>
  <si>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</si>
  <si>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</si>
  <si>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</si>
  <si>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</si>
  <si>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</si>
  <si>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</si>
  <si>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</si>
  <si>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</si>
  <si>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</si>
  <si>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</si>
  <si>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</si>
  <si>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</si>
  <si>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</si>
  <si>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</si>
  <si>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</si>
  <si>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</si>
  <si>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</si>
  <si>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</si>
  <si>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</si>
  <si>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</si>
  <si>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</si>
  <si>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</si>
  <si>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</si>
  <si>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</si>
  <si>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</si>
  <si>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</si>
  <si>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</si>
  <si>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</si>
  <si>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</si>
  <si>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</si>
  <si>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</si>
  <si>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</si>
  <si>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</si>
  <si>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</si>
  <si>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</si>
  <si>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</si>
  <si>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</si>
  <si>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</si>
  <si>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</si>
  <si>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</si>
  <si>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</si>
  <si>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</si>
  <si>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</si>
  <si>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</si>
  <si>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</si>
  <si>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</si>
  <si>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</si>
  <si>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</si>
  <si>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</si>
  <si>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</si>
  <si>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</si>
  <si>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</si>
  <si>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</si>
  <si>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</si>
  <si>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</si>
  <si>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</si>
  <si>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</si>
  <si>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</si>
  <si>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</si>
  <si>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</si>
  <si>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</si>
  <si>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</si>
  <si>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</si>
  <si>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</si>
  <si>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</si>
  <si>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</si>
  <si>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</si>
  <si>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</si>
  <si>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</si>
  <si>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</si>
  <si>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</si>
  <si>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</si>
  <si>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</si>
  <si>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</si>
  <si>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</si>
  <si>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</si>
  <si>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</si>
  <si>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</si>
  <si>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</si>
  <si>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</si>
  <si>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</si>
  <si>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</si>
  <si>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</si>
  <si>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</si>
  <si>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</si>
  <si>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</si>
  <si>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</si>
  <si>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</si>
  <si>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</si>
  <si>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</si>
  <si>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</si>
  <si>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</si>
  <si>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</si>
  <si>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</si>
  <si>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</si>
  <si>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</si>
  <si>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</si>
  <si>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</si>
  <si>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</si>
  <si>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</si>
  <si>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</si>
  <si>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</si>
  <si>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</si>
  <si>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</si>
  <si>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</si>
  <si>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</si>
  <si>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</si>
  <si>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</si>
  <si>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</si>
  <si>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</si>
  <si>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</si>
  <si>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</si>
  <si>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</si>
  <si>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</si>
  <si>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</si>
  <si>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</si>
  <si>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</si>
  <si>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</si>
  <si>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</si>
  <si>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</si>
  <si>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</si>
  <si>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</si>
  <si>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</si>
  <si>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</si>
  <si>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</si>
  <si>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</si>
  <si>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</si>
  <si>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</si>
  <si>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</si>
  <si>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</si>
  <si>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</si>
  <si>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</si>
  <si>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</si>
  <si>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</si>
  <si>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</si>
  <si>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</si>
  <si>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</si>
  <si>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</si>
  <si>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</si>
  <si>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</si>
  <si>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</si>
  <si>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</si>
  <si>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</si>
  <si>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</si>
  <si>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</si>
  <si>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</si>
  <si>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</si>
  <si>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</si>
  <si>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</si>
  <si>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</si>
  <si>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</si>
  <si>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</si>
  <si>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</si>
  <si>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</si>
  <si>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</si>
  <si>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</si>
  <si>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</si>
  <si>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</si>
  <si>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</si>
  <si>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</si>
  <si>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</si>
  <si>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</si>
  <si>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</si>
  <si>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</si>
  <si>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</si>
  <si>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</si>
  <si>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</si>
  <si>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</si>
  <si>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</si>
  <si>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</si>
  <si>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</si>
  <si>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</si>
  <si>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</si>
  <si>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</si>
  <si>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</si>
  <si>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</si>
  <si>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</si>
  <si>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</si>
  <si>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</si>
  <si>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</si>
  <si>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</si>
  <si>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</si>
  <si>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</si>
  <si>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</si>
  <si>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</si>
  <si>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</si>
  <si>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</si>
  <si>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</si>
  <si>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</si>
  <si>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</si>
  <si>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</si>
  <si>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</si>
  <si>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</si>
  <si>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</si>
  <si>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</si>
  <si>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</si>
  <si>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</si>
  <si>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</si>
  <si>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</si>
  <si>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</si>
  <si>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</si>
  <si>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</si>
  <si>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</si>
  <si>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</si>
  <si>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</si>
  <si>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</si>
  <si>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</si>
  <si>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</si>
  <si>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</si>
  <si>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</si>
  <si>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</si>
  <si>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</si>
  <si>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</si>
  <si>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</si>
  <si>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</si>
  <si>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</si>
  <si>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</si>
  <si>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</si>
  <si>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</si>
  <si>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</si>
  <si>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</si>
  <si>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</si>
  <si>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</si>
  <si>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</si>
  <si>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</si>
  <si>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</si>
  <si>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</si>
  <si>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</si>
  <si>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</si>
  <si>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</si>
  <si>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</si>
  <si>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</si>
  <si>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</si>
  <si>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</si>
  <si>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</si>
  <si>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</si>
  <si>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</si>
  <si>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</si>
  <si>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</si>
  <si>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</si>
  <si>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</si>
  <si>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</si>
  <si>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</si>
  <si>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</si>
  <si>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</si>
  <si>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</si>
  <si>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</si>
  <si>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</si>
  <si>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</si>
  <si>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</si>
  <si>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</si>
  <si>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</si>
  <si>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</si>
  <si>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</si>
  <si>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</si>
  <si>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</si>
  <si>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</si>
  <si>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</si>
  <si>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</si>
  <si>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</si>
  <si>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</si>
  <si>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</si>
  <si>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</si>
  <si>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</si>
  <si>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</si>
  <si>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</si>
  <si>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</si>
  <si>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</si>
  <si>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</si>
  <si>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</si>
  <si>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</si>
  <si>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</si>
  <si>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</si>
  <si>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</si>
  <si>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</si>
  <si>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</si>
  <si>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</si>
  <si>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</si>
  <si>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</si>
  <si>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</si>
  <si>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</si>
  <si>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</si>
  <si>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</si>
  <si>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</si>
  <si>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</si>
  <si>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</si>
  <si>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</si>
  <si>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</si>
  <si>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</si>
  <si>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</si>
  <si>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</si>
  <si>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</si>
  <si>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</si>
  <si>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</si>
  <si>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</si>
  <si>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</si>
  <si>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</si>
  <si>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</si>
  <si>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</si>
  <si>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</si>
  <si>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</si>
  <si>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</si>
  <si>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</si>
  <si>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</si>
  <si>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</si>
  <si>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</si>
  <si>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</si>
  <si>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</si>
  <si>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</si>
  <si>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</si>
  <si>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</si>
  <si>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</si>
  <si>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</si>
  <si>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</si>
  <si>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</si>
  <si>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</si>
  <si>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</si>
  <si>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</si>
  <si>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</si>
  <si>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</si>
  <si>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</si>
  <si>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</si>
  <si>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</si>
  <si>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</si>
  <si>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</si>
  <si>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</si>
  <si>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</si>
  <si>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</si>
  <si>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</si>
  <si>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</si>
  <si>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</si>
  <si>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</si>
  <si>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</si>
  <si>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</si>
  <si>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</si>
  <si>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</si>
  <si>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</si>
  <si>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</si>
  <si>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</si>
  <si>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</si>
  <si>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</si>
  <si>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</si>
  <si>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</si>
  <si>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</si>
  <si>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</si>
  <si>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</si>
  <si>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</si>
  <si>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</si>
  <si>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</si>
  <si>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</si>
  <si>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</si>
  <si>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</si>
  <si>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</si>
  <si>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</si>
  <si>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</si>
  <si>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</si>
  <si>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</si>
  <si>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</si>
  <si>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</si>
  <si>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</si>
  <si>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</si>
  <si>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</si>
  <si>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</si>
  <si>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</si>
  <si>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</si>
  <si>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</si>
  <si>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</si>
  <si>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</si>
  <si>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</si>
  <si>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</si>
  <si>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</si>
  <si>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</si>
  <si>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</si>
  <si>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</si>
  <si>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</si>
  <si>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</si>
  <si>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</si>
  <si>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</si>
  <si>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</si>
  <si>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</si>
  <si>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</si>
  <si>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</si>
  <si>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</si>
  <si>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</si>
  <si>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</si>
  <si>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</si>
  <si>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</si>
  <si>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</si>
  <si>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</si>
  <si>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</si>
  <si>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</si>
  <si>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</si>
  <si>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</si>
  <si>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</si>
  <si>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</si>
  <si>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</si>
  <si>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</si>
  <si>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</si>
  <si>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</si>
  <si>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</si>
  <si>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</si>
  <si>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</si>
  <si>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</si>
  <si>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</si>
  <si>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</si>
  <si>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</si>
  <si>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</si>
  <si>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</si>
  <si>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</si>
  <si>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</si>
  <si>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</si>
  <si>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</si>
  <si>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</si>
  <si>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</si>
  <si>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</si>
  <si>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</si>
  <si>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</si>
  <si>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</si>
  <si>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</si>
  <si>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</si>
  <si>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</si>
  <si>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</si>
  <si>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</si>
  <si>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</si>
  <si>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</si>
  <si>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</si>
  <si>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</si>
  <si>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</si>
  <si>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</si>
  <si>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</si>
  <si>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</si>
  <si>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</si>
  <si>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</si>
  <si>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</si>
  <si>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</si>
  <si>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</si>
  <si>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</si>
  <si>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</si>
  <si>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</si>
  <si>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</si>
  <si>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</si>
  <si>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</si>
  <si>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</si>
  <si>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</si>
  <si>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</si>
  <si>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</si>
  <si>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</si>
  <si>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</si>
  <si>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</si>
  <si>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</si>
  <si>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</si>
  <si>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</si>
  <si>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</si>
  <si>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</si>
  <si>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</si>
  <si>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</si>
  <si>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</si>
  <si>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</si>
  <si>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</si>
  <si>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</si>
  <si>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</si>
  <si>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</si>
  <si>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</si>
  <si>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</si>
  <si>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</si>
  <si>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</si>
  <si>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</si>
  <si>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</si>
  <si>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</si>
  <si>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</si>
  <si>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</si>
  <si>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</si>
  <si>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</si>
  <si>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</si>
  <si>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</si>
  <si>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</si>
  <si>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</si>
  <si>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</si>
  <si>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</si>
  <si>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</si>
  <si>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</si>
  <si>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</si>
  <si>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</si>
  <si>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</si>
  <si>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</si>
  <si>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</si>
  <si>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</si>
  <si>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</si>
  <si>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</si>
  <si>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</si>
  <si>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</si>
  <si>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</si>
  <si>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</si>
  <si>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</si>
  <si>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</si>
  <si>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</si>
  <si>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</si>
  <si>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</si>
  <si>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</si>
  <si>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</si>
  <si>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</si>
  <si>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</si>
  <si>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</si>
  <si>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</si>
  <si>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</si>
  <si>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</si>
  <si>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</si>
  <si>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</si>
  <si>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</si>
  <si>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</si>
  <si>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</si>
  <si>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</si>
  <si>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</si>
  <si>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</si>
  <si>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</si>
  <si>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</si>
  <si>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</si>
  <si>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</si>
  <si>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</si>
  <si>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</si>
  <si>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</si>
  <si>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</si>
  <si>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</si>
  <si>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</si>
  <si>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</si>
  <si>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</si>
  <si>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</si>
  <si>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</si>
  <si>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</si>
  <si>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</si>
  <si>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</si>
  <si>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</si>
  <si>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</si>
  <si>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</si>
  <si>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</si>
  <si>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</si>
  <si>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</si>
  <si>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</si>
  <si>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</si>
  <si>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</si>
  <si>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</si>
  <si>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</si>
  <si>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</si>
  <si>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</si>
  <si>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</si>
  <si>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</si>
  <si>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</si>
  <si>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</si>
  <si>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</si>
  <si>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</si>
  <si>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</si>
  <si>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</si>
  <si>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</si>
  <si>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</si>
  <si>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</si>
  <si>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</si>
  <si>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</si>
  <si>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</si>
  <si>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</si>
  <si>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</si>
  <si>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</si>
  <si>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</si>
  <si>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</si>
  <si>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</si>
  <si>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</si>
  <si>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</si>
  <si>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</si>
  <si>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</si>
  <si>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</si>
  <si>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</si>
  <si>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</si>
  <si>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</si>
  <si>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</si>
  <si>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</si>
  <si>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</si>
  <si>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</si>
  <si>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</si>
  <si>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</si>
  <si>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</si>
  <si>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</si>
  <si>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</si>
  <si>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</si>
  <si>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</si>
  <si>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</si>
  <si>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</si>
  <si>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</si>
  <si>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</si>
  <si>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</si>
  <si>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</si>
  <si>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</si>
  <si>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</si>
  <si>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</si>
  <si>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</si>
  <si>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</si>
  <si>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</si>
  <si>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</si>
  <si>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</si>
  <si>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</si>
  <si>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</si>
  <si>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</si>
  <si>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</si>
  <si>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</si>
  <si>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</si>
  <si>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</si>
  <si>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</si>
  <si>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</si>
  <si>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</si>
  <si>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</si>
  <si>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</si>
  <si>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</si>
  <si>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</si>
  <si>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</si>
  <si>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</si>
  <si>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</si>
  <si>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</si>
  <si>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</si>
  <si>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</si>
  <si>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</si>
  <si>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</si>
  <si>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</si>
  <si>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</si>
  <si>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</si>
  <si>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</si>
  <si>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</si>
  <si>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</si>
  <si>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</si>
  <si>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</si>
  <si>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</si>
  <si>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</si>
  <si>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</si>
  <si>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</si>
  <si>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</si>
  <si>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</si>
  <si>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</si>
  <si>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</si>
  <si>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</si>
  <si>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</si>
  <si>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</si>
  <si>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</si>
  <si>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</si>
  <si>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</si>
  <si>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</si>
  <si>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</si>
  <si>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</si>
  <si>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</si>
  <si>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</si>
  <si>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</si>
  <si>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</si>
  <si>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</si>
  <si>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</si>
  <si>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</si>
  <si>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</si>
  <si>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</si>
  <si>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</si>
  <si>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</si>
  <si>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</si>
  <si>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</si>
  <si>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</si>
  <si>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</si>
  <si>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</si>
  <si>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</si>
  <si>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</si>
  <si>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</si>
  <si>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</si>
  <si>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</si>
  <si>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</si>
  <si>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</si>
  <si>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</si>
  <si>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</si>
  <si>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</si>
  <si>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</si>
  <si>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</si>
  <si>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</si>
  <si>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</si>
  <si>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</si>
  <si>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</si>
  <si>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</si>
  <si>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</si>
  <si>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</si>
  <si>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</si>
  <si>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</si>
  <si>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</si>
  <si>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</si>
  <si>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</si>
  <si>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</si>
  <si>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</si>
  <si>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</si>
  <si>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</si>
  <si>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</si>
  <si>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</si>
  <si>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</si>
  <si>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</si>
  <si>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</si>
  <si>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</si>
  <si>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</si>
  <si>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</si>
  <si>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</si>
  <si>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</si>
  <si>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</si>
  <si>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</si>
  <si>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</si>
  <si>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</si>
  <si>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</si>
  <si>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</si>
  <si>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</si>
  <si>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</si>
  <si>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</si>
  <si>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</si>
  <si>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</si>
  <si>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</si>
  <si>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</si>
  <si>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</si>
  <si>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</si>
  <si>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</si>
  <si>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</si>
  <si>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</si>
  <si>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</si>
  <si>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</si>
  <si>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</si>
  <si>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</si>
  <si>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</si>
  <si>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</si>
  <si>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</si>
  <si>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</si>
  <si>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</si>
  <si>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</si>
  <si>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</si>
  <si>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</si>
  <si>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</si>
  <si>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</si>
  <si>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</si>
  <si>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</si>
  <si>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</si>
  <si>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</si>
  <si>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</si>
  <si>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</si>
  <si>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</si>
  <si>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</si>
  <si>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</si>
  <si>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</si>
  <si>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</si>
  <si>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</si>
  <si>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</si>
  <si>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</si>
  <si>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</si>
  <si>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</si>
  <si>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</si>
  <si>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</si>
  <si>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</si>
  <si>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</si>
  <si>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</si>
  <si>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</si>
  <si>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</si>
  <si>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</si>
  <si>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</si>
  <si>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</si>
  <si>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</si>
  <si>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</si>
  <si>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</si>
  <si>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</si>
  <si>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</si>
  <si>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</si>
  <si>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</si>
  <si>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</si>
  <si>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</si>
  <si>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</si>
  <si>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</si>
  <si>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</si>
  <si>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</si>
  <si>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</si>
  <si>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</si>
  <si>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</si>
  <si>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</si>
  <si>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</si>
  <si>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</si>
  <si>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</si>
  <si>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</si>
  <si>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</si>
  <si>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</si>
  <si>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</si>
  <si>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</si>
  <si>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</si>
  <si>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</si>
  <si>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</si>
  <si>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</si>
  <si>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</si>
  <si>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</si>
  <si>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</si>
  <si>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</si>
  <si>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</si>
  <si>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</si>
  <si>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</si>
  <si>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</si>
  <si>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</si>
  <si>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</si>
  <si>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</si>
  <si>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</si>
  <si>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</si>
  <si>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</si>
  <si>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</si>
  <si>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</si>
  <si>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</si>
  <si>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</si>
  <si>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</si>
  <si>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</si>
  <si>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</si>
  <si>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</si>
  <si>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</si>
  <si>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</si>
  <si>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</si>
  <si>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</si>
  <si>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</si>
  <si>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</si>
  <si>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</si>
  <si>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</si>
  <si>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</si>
  <si>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</si>
  <si>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</si>
  <si>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</si>
  <si>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</si>
  <si>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</si>
  <si>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</si>
  <si>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</si>
  <si>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</si>
  <si>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</si>
  <si>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</si>
  <si>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</si>
  <si>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</si>
  <si>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</si>
  <si>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</si>
  <si>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</si>
  <si>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</si>
  <si>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</si>
  <si>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</si>
  <si>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</si>
  <si>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</si>
  <si>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</si>
  <si>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</si>
  <si>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</si>
  <si>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</si>
  <si>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</si>
  <si>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</si>
  <si>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</si>
  <si>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</si>
  <si>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</si>
  <si>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</si>
  <si>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</si>
  <si>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</si>
  <si>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</si>
  <si>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</si>
  <si>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</si>
  <si>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</si>
  <si>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</si>
  <si>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</si>
  <si>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</si>
  <si>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</si>
  <si>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</si>
  <si>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</si>
  <si>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</si>
  <si>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</si>
  <si>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</si>
  <si>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</si>
  <si>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</si>
  <si>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</si>
  <si>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</si>
  <si>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</si>
  <si>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</si>
  <si>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</si>
  <si>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</si>
  <si>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</si>
  <si>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</si>
  <si>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</si>
  <si>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</si>
  <si>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</si>
  <si>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</si>
  <si>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</si>
  <si>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</si>
  <si>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</si>
  <si>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</si>
  <si>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</si>
  <si>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</si>
  <si>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</si>
  <si>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</si>
  <si>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</si>
  <si>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</si>
  <si>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</si>
  <si>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</si>
  <si>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</si>
  <si>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</si>
  <si>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</si>
  <si>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</si>
  <si>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</si>
  <si>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</si>
  <si>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</si>
  <si>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</si>
  <si>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</si>
  <si>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</si>
  <si>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</si>
  <si>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</si>
  <si>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</si>
  <si>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</si>
  <si>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</si>
  <si>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</si>
  <si>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</si>
  <si>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</si>
  <si>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</si>
  <si>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</si>
  <si>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</si>
  <si>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</si>
  <si>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</si>
  <si>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</si>
  <si>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</si>
  <si>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</si>
  <si>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</si>
  <si>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</si>
  <si>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</si>
  <si>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</si>
  <si>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</si>
  <si>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</si>
  <si>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</si>
  <si>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</si>
  <si>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</si>
  <si>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</si>
  <si>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</si>
  <si>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</si>
  <si>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</si>
  <si>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</si>
  <si>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</si>
  <si>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</si>
  <si>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</si>
  <si>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</si>
  <si>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</si>
  <si>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</si>
  <si>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</si>
  <si>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</si>
  <si>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</si>
  <si>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</si>
  <si>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</si>
  <si>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</si>
  <si>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</si>
  <si>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</si>
  <si>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</si>
  <si>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</si>
  <si>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</si>
  <si>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</si>
  <si>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</si>
  <si>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</si>
  <si>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</si>
  <si>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</si>
  <si>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</si>
  <si>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</si>
  <si>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</si>
  <si>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</si>
  <si>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</si>
  <si>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</si>
  <si>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</si>
  <si>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</si>
  <si>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</si>
  <si>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</si>
  <si>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</si>
  <si>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</si>
  <si>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</si>
  <si>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</si>
  <si>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</si>
  <si>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</si>
  <si>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</si>
  <si>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</si>
  <si>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</si>
  <si>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</si>
  <si>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</si>
  <si>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</si>
  <si>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</si>
  <si>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</si>
  <si>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</si>
  <si>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</si>
  <si>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</si>
  <si>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</si>
  <si>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</si>
  <si>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</si>
  <si>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</si>
  <si>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</si>
  <si>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</si>
  <si>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</si>
  <si>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</si>
  <si>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</si>
  <si>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</si>
  <si>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</si>
  <si>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</si>
  <si>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</si>
  <si>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</si>
  <si>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</si>
  <si>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</si>
  <si>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</si>
  <si>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</si>
  <si>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</si>
  <si>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</si>
  <si>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</si>
  <si>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</si>
  <si>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</si>
  <si>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</si>
  <si>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</si>
  <si>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</si>
  <si>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</si>
  <si>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</si>
  <si>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</si>
  <si>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</si>
  <si>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</si>
  <si>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</si>
  <si>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</si>
  <si>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</si>
  <si>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</si>
  <si>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</si>
  <si>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</si>
  <si>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</si>
  <si>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</si>
  <si>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</si>
  <si>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</si>
  <si>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</si>
  <si>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</si>
  <si>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</si>
  <si>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</si>
  <si>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</si>
  <si>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</si>
  <si>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</si>
  <si>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</si>
  <si>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</si>
  <si>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</si>
  <si>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</si>
  <si>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</si>
  <si>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</si>
  <si>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</si>
  <si>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</si>
  <si>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</si>
  <si>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</si>
  <si>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</si>
  <si>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</si>
  <si>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</si>
  <si>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</si>
  <si>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</si>
  <si>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</si>
  <si>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</si>
  <si>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</si>
  <si>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</si>
  <si>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</si>
  <si>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</si>
  <si>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</si>
  <si>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</si>
  <si>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</si>
  <si>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</si>
  <si>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</si>
  <si>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</si>
  <si>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</si>
  <si>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</si>
  <si>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</si>
  <si>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</si>
  <si>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</si>
  <si>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</si>
  <si>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</si>
  <si>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</si>
  <si>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</si>
  <si>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</si>
  <si>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</si>
  <si>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</si>
  <si>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</si>
  <si>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</si>
  <si>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</si>
  <si>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</si>
  <si>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</si>
  <si>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</si>
  <si>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</si>
  <si>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</si>
  <si>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</si>
  <si>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</si>
  <si>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</si>
  <si>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</si>
  <si>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</si>
  <si>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</si>
  <si>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</si>
  <si>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</si>
  <si>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</si>
  <si>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</si>
  <si>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</si>
  <si>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</si>
  <si>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</si>
  <si>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</si>
  <si>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</si>
  <si>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</si>
  <si>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</si>
  <si>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</si>
  <si>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</si>
  <si>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</si>
  <si>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</si>
  <si>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</si>
  <si>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</si>
  <si>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</si>
  <si>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</si>
  <si>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</si>
  <si>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</si>
  <si>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</si>
  <si>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</si>
  <si>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</si>
  <si>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</si>
  <si>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</si>
  <si>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</si>
  <si>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</si>
  <si>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</si>
  <si>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</si>
  <si>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</si>
  <si>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</si>
  <si>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</si>
  <si>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</si>
  <si>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</si>
  <si>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</si>
  <si>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</si>
  <si>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</si>
  <si>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</si>
  <si>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</si>
  <si>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</si>
  <si>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</si>
  <si>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</si>
  <si>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</si>
  <si>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</si>
  <si>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</si>
  <si>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</si>
  <si>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</si>
  <si>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</si>
  <si>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</si>
  <si>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</si>
  <si>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</si>
  <si>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</si>
  <si>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</si>
  <si>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</si>
  <si>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</si>
  <si>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</si>
  <si>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</si>
  <si>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</si>
  <si>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</si>
  <si>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</si>
  <si>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</si>
  <si>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</si>
  <si>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</si>
  <si>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</si>
  <si>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</si>
  <si>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</si>
  <si>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</si>
  <si>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</si>
  <si>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</si>
  <si>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</si>
  <si>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</si>
  <si>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</si>
  <si>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</si>
  <si>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</si>
  <si>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</si>
  <si>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</si>
  <si>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</si>
  <si>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</si>
  <si>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</si>
  <si>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</si>
  <si>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</si>
  <si>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</si>
  <si>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</si>
  <si>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</si>
  <si>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</si>
  <si>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</si>
  <si>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</si>
  <si>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</si>
  <si>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</si>
  <si>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</si>
  <si>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</si>
  <si>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</si>
  <si>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</si>
  <si>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</si>
  <si>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</si>
  <si>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</si>
  <si>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</si>
  <si>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</si>
  <si>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</si>
  <si>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</si>
  <si>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</si>
  <si>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</si>
  <si>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</si>
  <si>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</si>
  <si>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</si>
  <si>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</si>
  <si>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</si>
  <si>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</si>
  <si>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</si>
  <si>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</si>
  <si>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</si>
  <si>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</si>
  <si>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</si>
  <si>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</si>
  <si>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</si>
  <si>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</si>
  <si>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</si>
  <si>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</si>
  <si>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</si>
  <si>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</si>
  <si>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</si>
  <si>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</si>
  <si>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</si>
  <si>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</si>
  <si>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</si>
  <si>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</si>
  <si>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</si>
  <si>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</si>
  <si>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</si>
  <si>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</si>
  <si>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</si>
  <si>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</si>
  <si>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</si>
  <si>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</si>
  <si>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</si>
  <si>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</si>
  <si>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</si>
  <si>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</si>
  <si>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</si>
  <si>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</si>
  <si>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</si>
  <si>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</si>
  <si>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</si>
  <si>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</si>
  <si>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</si>
  <si>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</si>
  <si>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</si>
  <si>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</si>
  <si>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</si>
  <si>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</si>
  <si>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</si>
  <si>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</si>
  <si>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</si>
  <si>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</si>
  <si>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</si>
  <si>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</si>
  <si>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</si>
  <si>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</si>
  <si>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</si>
  <si>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</si>
  <si>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</si>
  <si>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</si>
  <si>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</si>
  <si>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</si>
  <si>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</si>
  <si>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</si>
  <si>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</si>
  <si>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</si>
  <si>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</si>
  <si>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</si>
  <si>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</si>
  <si>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</si>
  <si>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</si>
  <si>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</si>
  <si>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</si>
  <si>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</si>
  <si>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</si>
  <si>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</si>
  <si>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</si>
  <si>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</si>
  <si>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</si>
  <si>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</si>
  <si>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</si>
  <si>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</si>
  <si>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</si>
  <si>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</si>
  <si>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</si>
  <si>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</si>
  <si>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</si>
  <si>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</si>
  <si>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</si>
  <si>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</si>
  <si>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</si>
  <si>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</si>
  <si>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</si>
  <si>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</si>
  <si>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</si>
  <si>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</si>
  <si>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</si>
  <si>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</si>
  <si>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</si>
  <si>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</si>
  <si>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</si>
  <si>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</si>
  <si>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</si>
  <si>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</si>
  <si>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</si>
  <si>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</si>
  <si>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</si>
  <si>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</si>
  <si>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</si>
  <si>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</si>
  <si>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</si>
  <si>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</si>
  <si>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</si>
  <si>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</si>
  <si>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</si>
  <si>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</si>
  <si>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</si>
  <si>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</si>
  <si>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</si>
  <si>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</si>
  <si>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</si>
  <si>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</si>
  <si>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</si>
  <si>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</si>
  <si>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</si>
  <si>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</si>
  <si>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</si>
  <si>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</si>
  <si>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</si>
  <si>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</si>
  <si>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</si>
  <si>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</si>
  <si>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</si>
  <si>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</si>
  <si>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</si>
  <si>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</si>
  <si>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</si>
  <si>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</si>
  <si>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</si>
  <si>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</si>
  <si>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</si>
  <si>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</si>
  <si>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</si>
  <si>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</si>
  <si>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</si>
  <si>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</si>
  <si>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</si>
  <si>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</si>
  <si>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</si>
  <si>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</si>
  <si>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</si>
  <si>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</si>
  <si>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</si>
  <si>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</si>
  <si>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</si>
  <si>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</si>
  <si>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</si>
  <si>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</si>
  <si>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</si>
  <si>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</si>
  <si>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</si>
  <si>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</si>
  <si>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</si>
  <si>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</si>
  <si>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</si>
  <si>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</si>
  <si>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</si>
  <si>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</si>
  <si>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</si>
  <si>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</si>
  <si>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</si>
  <si>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</si>
  <si>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</si>
  <si>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</si>
  <si>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</si>
  <si>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</si>
  <si>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</si>
  <si>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</si>
  <si>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</si>
  <si>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</si>
  <si>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</si>
  <si>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</si>
  <si>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</si>
  <si>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</si>
  <si>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</si>
  <si>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</si>
  <si>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</si>
  <si>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</si>
  <si>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</si>
  <si>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</si>
  <si>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</si>
  <si>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</si>
  <si>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</si>
  <si>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</si>
  <si>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</si>
  <si>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</si>
  <si>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</si>
  <si>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</si>
  <si>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</si>
  <si>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</si>
  <si>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</si>
  <si>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</si>
  <si>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</si>
  <si>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</si>
  <si>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</si>
  <si>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</si>
  <si>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</si>
  <si>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</si>
  <si>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</si>
  <si>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</si>
  <si>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</si>
  <si>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</si>
  <si>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</si>
  <si>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</si>
  <si>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</si>
  <si>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</si>
  <si>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</si>
  <si>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</si>
  <si>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</si>
  <si>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</si>
  <si>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</si>
  <si>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</si>
  <si>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</si>
  <si>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</si>
  <si>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</si>
  <si>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</si>
  <si>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</si>
  <si>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</si>
  <si>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</si>
  <si>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</si>
  <si>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</si>
  <si>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</si>
  <si>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</si>
  <si>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</si>
  <si>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</si>
  <si>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</si>
  <si>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</si>
  <si>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</si>
  <si>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</si>
  <si>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</si>
  <si>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</si>
  <si>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</si>
  <si>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</si>
  <si>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</si>
  <si>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</si>
  <si>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</si>
  <si>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</si>
  <si>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</si>
  <si>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</si>
  <si>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</si>
  <si>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</si>
  <si>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</si>
  <si>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</si>
  <si>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</si>
  <si>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</si>
  <si>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</si>
  <si>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</si>
  <si>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</si>
  <si>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</si>
  <si>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</si>
  <si>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</si>
  <si>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</si>
  <si>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</si>
  <si>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</si>
  <si>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</si>
  <si>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</si>
  <si>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</si>
  <si>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</si>
  <si>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</si>
  <si>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</si>
  <si>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</si>
  <si>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</si>
  <si>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</si>
  <si>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</si>
  <si>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</si>
  <si>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</si>
  <si>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</si>
  <si>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</si>
  <si>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</si>
  <si>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</si>
  <si>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</si>
  <si>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</si>
  <si>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</si>
  <si>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</si>
  <si>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</si>
  <si>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</si>
  <si>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</si>
  <si>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</si>
  <si>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</si>
  <si>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</si>
  <si>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</si>
  <si>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</si>
  <si>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</si>
  <si>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</si>
  <si>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</si>
  <si>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</si>
  <si>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</si>
  <si>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</si>
  <si>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</si>
  <si>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</si>
  <si>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</si>
  <si>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</si>
  <si>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</si>
  <si>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</si>
  <si>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</si>
  <si>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</si>
  <si>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</si>
  <si>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</si>
  <si>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</si>
  <si>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</si>
  <si>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</si>
  <si>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</si>
  <si>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</si>
  <si>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</si>
  <si>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</si>
  <si>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</si>
  <si>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</si>
  <si>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</si>
  <si>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</si>
  <si>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</si>
  <si>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</si>
  <si>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</si>
  <si>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</si>
  <si>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</si>
  <si>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</si>
  <si>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</si>
  <si>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</si>
  <si>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</si>
  <si>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</si>
  <si>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</si>
  <si>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</si>
  <si>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</si>
  <si>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</si>
  <si>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</si>
  <si>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</si>
  <si>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</si>
  <si>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</si>
  <si>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</si>
  <si>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</si>
  <si>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</si>
  <si>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</si>
  <si>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</si>
  <si>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</si>
  <si>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</si>
  <si>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</si>
  <si>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</si>
  <si>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</si>
  <si>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</si>
  <si>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</si>
  <si>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</si>
  <si>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</si>
  <si>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</si>
  <si>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</si>
  <si>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</si>
  <si>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</si>
  <si>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</si>
  <si>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</si>
  <si>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</si>
  <si>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</si>
  <si>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</si>
  <si>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</si>
  <si>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</si>
  <si>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</si>
  <si>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</si>
  <si>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</si>
  <si>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</si>
  <si>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</si>
  <si>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</si>
  <si>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</si>
  <si>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</si>
  <si>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</si>
  <si>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</si>
  <si>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</si>
  <si>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</si>
  <si>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</si>
  <si>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</si>
  <si>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</si>
  <si>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</si>
  <si>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</si>
  <si>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</si>
  <si>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</si>
  <si>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</si>
  <si>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</si>
  <si>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</si>
  <si>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</si>
  <si>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</si>
  <si>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</si>
  <si>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</si>
  <si>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</si>
  <si>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</si>
  <si>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</si>
  <si>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</si>
  <si>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</si>
  <si>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</si>
  <si>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</si>
  <si>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</si>
  <si>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</si>
  <si>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</si>
  <si>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</si>
  <si>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</si>
  <si>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</si>
  <si>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</si>
  <si>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</si>
  <si>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</si>
  <si>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</si>
  <si>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</si>
  <si>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</si>
  <si>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</si>
  <si>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</si>
  <si>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</si>
  <si>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</si>
  <si>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</si>
  <si>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</si>
  <si>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</si>
  <si>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</si>
  <si>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</si>
  <si>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</si>
  <si>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</si>
  <si>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</si>
  <si>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</si>
  <si>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</si>
  <si>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</si>
  <si>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</si>
  <si>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</si>
  <si>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</si>
  <si>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</si>
  <si>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</si>
  <si>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</si>
  <si>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</si>
  <si>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</si>
  <si>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</si>
  <si>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</si>
  <si>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</si>
  <si>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</si>
  <si>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</si>
  <si>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</si>
  <si>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</si>
  <si>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</si>
  <si>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</si>
  <si>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</si>
  <si>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</si>
  <si>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</si>
  <si>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</si>
  <si>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</si>
  <si>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</si>
  <si>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</si>
  <si>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</si>
  <si>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</si>
  <si>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</si>
  <si>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</si>
  <si>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</si>
  <si>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</si>
  <si>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</si>
  <si>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</si>
  <si>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</si>
  <si>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</si>
  <si>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</si>
  <si>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</si>
  <si>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</si>
  <si>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</si>
  <si>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</si>
  <si>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</si>
  <si>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</si>
  <si>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</si>
  <si>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</si>
  <si>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</si>
  <si>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</si>
  <si>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</si>
  <si>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</si>
  <si>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</si>
  <si>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</si>
  <si>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</si>
  <si>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</si>
  <si>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</si>
  <si>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</si>
  <si>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</si>
  <si>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</si>
  <si>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</si>
  <si>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</si>
  <si>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</si>
  <si>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</si>
  <si>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</si>
  <si>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</si>
  <si>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</si>
  <si>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</si>
  <si>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</si>
  <si>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</si>
  <si>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</si>
  <si>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</si>
  <si>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</si>
  <si>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</si>
  <si>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</si>
  <si>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</si>
  <si>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</si>
  <si>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</si>
  <si>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</si>
  <si>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</si>
  <si>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</si>
  <si>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</si>
  <si>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</si>
  <si>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</si>
  <si>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</si>
  <si>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</si>
  <si>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</si>
  <si>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</si>
  <si>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</si>
  <si>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</si>
  <si>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</si>
  <si>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</si>
  <si>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</si>
  <si>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</si>
  <si>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</si>
  <si>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</si>
  <si>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</si>
  <si>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</si>
  <si>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</si>
  <si>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</si>
  <si>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</si>
  <si>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</si>
  <si>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</si>
  <si>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</si>
  <si>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</si>
  <si>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</si>
  <si>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</si>
  <si>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</si>
  <si>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</si>
  <si>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</si>
  <si>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</si>
  <si>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</si>
  <si>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</si>
  <si>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</si>
  <si>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</si>
  <si>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</si>
  <si>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</si>
  <si>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</si>
  <si>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</si>
  <si>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</si>
  <si>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</si>
  <si>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</si>
  <si>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</si>
  <si>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</si>
  <si>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</si>
  <si>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</si>
  <si>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</si>
  <si>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</si>
  <si>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</si>
  <si>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</si>
  <si>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</si>
  <si>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</si>
  <si>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</si>
  <si>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</si>
  <si>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</si>
  <si>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</si>
  <si>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</si>
  <si>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</si>
  <si>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</si>
  <si>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</si>
  <si>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</si>
  <si>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</si>
  <si>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</si>
  <si>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</si>
  <si>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</si>
  <si>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</si>
  <si>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</si>
  <si>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</si>
  <si>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</si>
  <si>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</si>
  <si>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</si>
  <si>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</si>
  <si>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</si>
  <si>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</si>
  <si>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</si>
  <si>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</si>
  <si>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</si>
  <si>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</si>
  <si>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</si>
  <si>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</si>
  <si>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</si>
  <si>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</si>
  <si>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</si>
  <si>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</si>
  <si>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</si>
  <si>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</si>
  <si>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</si>
  <si>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</si>
  <si>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</si>
  <si>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</si>
  <si>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</si>
  <si>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</si>
  <si>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</si>
  <si>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</si>
  <si>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</si>
  <si>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</si>
  <si>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</si>
  <si>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</si>
  <si>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</si>
  <si>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</si>
  <si>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</si>
  <si>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</si>
  <si>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</si>
  <si>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</si>
  <si>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</si>
  <si>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</si>
  <si>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</si>
  <si>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</si>
  <si>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</si>
  <si>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</si>
  <si>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</si>
  <si>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</si>
  <si>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</si>
  <si>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</si>
  <si>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</si>
  <si>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</si>
  <si>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</si>
  <si>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</si>
  <si>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</si>
  <si>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</si>
  <si>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</si>
  <si>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</si>
  <si>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</si>
  <si>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</si>
  <si>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</si>
  <si>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</si>
  <si>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</si>
  <si>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</si>
  <si>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</si>
  <si>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</si>
  <si>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</si>
  <si>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</si>
  <si>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</si>
  <si>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</si>
  <si>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</si>
  <si>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</si>
  <si>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</si>
  <si>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</si>
  <si>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</si>
  <si>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</si>
  <si>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</si>
  <si>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</si>
  <si>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</si>
  <si>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</si>
  <si>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</si>
  <si>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</si>
  <si>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</si>
  <si>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</si>
  <si>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</si>
  <si>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</si>
  <si>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</si>
  <si>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</si>
  <si>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</si>
  <si>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</si>
  <si>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</si>
  <si>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</si>
  <si>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</si>
  <si>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</si>
  <si>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</si>
  <si>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</si>
  <si>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</si>
  <si>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</si>
  <si>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</si>
  <si>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</si>
  <si>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</si>
  <si>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</si>
  <si>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</si>
  <si>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</si>
  <si>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</si>
  <si>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</si>
  <si>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</si>
  <si>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</si>
  <si>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</si>
  <si>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</si>
  <si>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</si>
  <si>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</si>
  <si>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</si>
  <si>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</si>
  <si>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</si>
  <si>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</si>
  <si>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</si>
  <si>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</si>
  <si>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</si>
  <si>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</si>
  <si>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</si>
  <si>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</si>
  <si>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</si>
  <si>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</si>
  <si>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</si>
  <si>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</si>
  <si>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</si>
  <si>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</si>
  <si>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</si>
  <si>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</si>
  <si>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</si>
  <si>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</si>
  <si>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</si>
  <si>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</si>
  <si>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</si>
  <si>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</si>
  <si>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</si>
  <si>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</si>
  <si>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</si>
  <si>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</si>
  <si>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</si>
  <si>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</si>
  <si>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</si>
  <si>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</si>
  <si>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</si>
  <si>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</si>
  <si>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</si>
  <si>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</si>
  <si>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</si>
  <si>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</si>
  <si>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</si>
  <si>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</si>
  <si>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</si>
  <si>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</si>
  <si>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</si>
  <si>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</si>
  <si>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</si>
  <si>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</si>
  <si>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</si>
  <si>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</si>
  <si>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</si>
  <si>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</si>
  <si>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</si>
  <si>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</si>
  <si>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</si>
  <si>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</si>
  <si>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</si>
  <si>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</si>
  <si>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</si>
  <si>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</si>
  <si>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</si>
  <si>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</si>
  <si>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</si>
  <si>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</si>
  <si>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</si>
  <si>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</si>
  <si>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</si>
  <si>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</si>
  <si>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</si>
  <si>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</si>
  <si>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</si>
  <si>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</si>
  <si>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</si>
  <si>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</si>
  <si>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</si>
  <si>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</si>
  <si>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</si>
  <si>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</si>
  <si>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</si>
  <si>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</si>
  <si>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</si>
  <si>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</si>
  <si>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</si>
  <si>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</si>
  <si>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</si>
  <si>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</si>
  <si>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</si>
  <si>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</si>
  <si>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</si>
  <si>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</si>
  <si>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</si>
  <si>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</si>
  <si>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</si>
  <si>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</si>
  <si>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</si>
  <si>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</si>
  <si>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</si>
  <si>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</si>
  <si>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</si>
  <si>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</si>
  <si>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</si>
  <si>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</si>
  <si>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</si>
  <si>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</si>
  <si>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</si>
  <si>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</si>
  <si>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</si>
  <si>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</si>
  <si>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</si>
  <si>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</si>
  <si>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</si>
  <si>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</si>
  <si>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</si>
  <si>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</si>
  <si>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</si>
  <si>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</si>
  <si>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</si>
  <si>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</si>
  <si>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</si>
  <si>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</si>
  <si>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</si>
  <si>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</si>
  <si>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</si>
  <si>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</si>
  <si>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</si>
  <si>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</si>
  <si>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</si>
  <si>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</si>
  <si>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</si>
  <si>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</si>
  <si>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</si>
  <si>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</si>
  <si>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</si>
  <si>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</si>
  <si>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</si>
  <si>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</si>
  <si>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</si>
  <si>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</si>
  <si>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</si>
  <si>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</si>
  <si>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</si>
  <si>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</si>
  <si>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</si>
  <si>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</si>
  <si>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</si>
  <si>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</si>
  <si>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</si>
  <si>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</si>
  <si>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</si>
  <si>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</si>
  <si>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</si>
  <si>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</si>
  <si>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</si>
  <si>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</si>
  <si>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</si>
  <si>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</si>
  <si>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</si>
  <si>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</si>
  <si>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</si>
  <si>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</si>
  <si>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</si>
  <si>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</si>
  <si>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</si>
  <si>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</si>
  <si>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</si>
  <si>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</si>
  <si>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</si>
  <si>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</si>
  <si>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</si>
  <si>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</si>
  <si>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</si>
  <si>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</si>
  <si>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</si>
  <si>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</si>
  <si>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</si>
  <si>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</si>
  <si>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</si>
  <si>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</si>
  <si>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</si>
  <si>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</si>
  <si>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</si>
  <si>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</si>
  <si>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</si>
  <si>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</si>
  <si>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</si>
  <si>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</si>
  <si>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</si>
  <si>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</si>
  <si>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</si>
  <si>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</si>
  <si>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</si>
  <si>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</si>
  <si>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</si>
  <si>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</si>
  <si>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</si>
  <si>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</si>
  <si>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</si>
  <si>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</si>
  <si>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</si>
  <si>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</si>
  <si>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</si>
  <si>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</si>
  <si>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</si>
  <si>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</si>
  <si>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</si>
  <si>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</si>
  <si>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</si>
  <si>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</si>
  <si>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</si>
  <si>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</si>
  <si>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</si>
  <si>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</si>
  <si>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</si>
  <si>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</si>
  <si>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</si>
  <si>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</si>
  <si>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</si>
  <si>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</si>
  <si>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</si>
  <si>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</si>
  <si>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</si>
  <si>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</si>
  <si>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</si>
  <si>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</si>
  <si>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</si>
  <si>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</si>
  <si>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</si>
  <si>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</si>
  <si>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</si>
  <si>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</si>
  <si>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</si>
  <si>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</si>
  <si>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</si>
  <si>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</si>
  <si>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</si>
  <si>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</si>
  <si>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</si>
  <si>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</si>
  <si>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</si>
  <si>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</si>
  <si>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</si>
  <si>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</si>
  <si>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</si>
  <si>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</si>
  <si>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</si>
  <si>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</si>
  <si>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</si>
  <si>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</si>
  <si>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</si>
  <si>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</si>
  <si>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</si>
  <si>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</si>
  <si>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</si>
  <si>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</si>
  <si>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</si>
  <si>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</si>
  <si>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</si>
  <si>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</si>
  <si>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</si>
  <si>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</si>
  <si>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</si>
  <si>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</si>
  <si>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</si>
  <si>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</si>
  <si>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</si>
  <si>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</si>
  <si>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</si>
  <si>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</si>
  <si>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</si>
  <si>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</si>
  <si>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</si>
  <si>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</si>
  <si>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</si>
  <si>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</si>
  <si>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</si>
  <si>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</si>
  <si>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</si>
  <si>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</si>
  <si>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</si>
  <si>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</si>
  <si>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</si>
  <si>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</si>
  <si>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</si>
  <si>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</si>
  <si>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</si>
  <si>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</si>
  <si>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</si>
  <si>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</si>
  <si>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</si>
  <si>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</si>
  <si>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</si>
  <si>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</si>
  <si>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</si>
  <si>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</si>
  <si>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</si>
  <si>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</si>
  <si>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</si>
  <si>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</si>
  <si>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</si>
  <si>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</si>
  <si>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</si>
  <si>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</si>
  <si>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</si>
  <si>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</si>
  <si>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</si>
  <si>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</si>
  <si>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</si>
  <si>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</si>
  <si>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</si>
  <si>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</si>
  <si>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</si>
  <si>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</si>
  <si>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</si>
  <si>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</si>
  <si>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</si>
  <si>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</si>
  <si>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</si>
  <si>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</si>
  <si>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</si>
  <si>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</si>
  <si>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</si>
  <si>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</si>
  <si>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</si>
  <si>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</si>
  <si>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</si>
  <si>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</si>
  <si>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</si>
  <si>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</si>
  <si>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</si>
  <si>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</si>
  <si>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</si>
  <si>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</si>
  <si>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</si>
  <si>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</si>
  <si>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</si>
  <si>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</si>
  <si>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</si>
  <si>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</si>
  <si>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</si>
  <si>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</si>
  <si>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</si>
  <si>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</si>
  <si>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</si>
  <si>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</si>
  <si>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</si>
  <si>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</si>
  <si>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</si>
  <si>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</si>
  <si>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</si>
  <si>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</si>
  <si>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</si>
  <si>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</si>
  <si>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</si>
  <si>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</si>
  <si>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</si>
  <si>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</si>
  <si>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</si>
  <si>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</si>
  <si>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</si>
  <si>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</si>
  <si>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</si>
  <si>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</si>
  <si>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</si>
  <si>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</si>
  <si>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</si>
  <si>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</si>
  <si>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</si>
  <si>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</si>
  <si>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</si>
  <si>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</si>
  <si>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</si>
  <si>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</si>
  <si>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</si>
  <si>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</si>
  <si>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</si>
  <si>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</si>
  <si>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</si>
  <si>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</si>
  <si>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</si>
  <si>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</si>
  <si>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</si>
  <si>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</si>
  <si>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</si>
  <si>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</si>
  <si>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</si>
  <si>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</si>
  <si>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</si>
  <si>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</si>
  <si>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</si>
  <si>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</si>
  <si>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</si>
  <si>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</si>
  <si>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</si>
  <si>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</si>
  <si>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</si>
  <si>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</si>
  <si>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</si>
  <si>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</si>
  <si>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</si>
  <si>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</si>
  <si>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</si>
  <si>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</si>
  <si>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</si>
  <si>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</si>
  <si>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</si>
  <si>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</si>
  <si>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</si>
  <si>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</si>
  <si>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</si>
  <si>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</si>
  <si>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</si>
  <si>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</si>
  <si>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</si>
  <si>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</si>
  <si>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</si>
  <si>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</si>
  <si>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</si>
  <si>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</si>
  <si>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</si>
  <si>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</si>
  <si>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</si>
  <si>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</si>
  <si>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</si>
  <si>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</si>
  <si>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</si>
  <si>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</si>
  <si>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</si>
  <si>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</si>
  <si>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</si>
  <si>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</si>
  <si>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</si>
  <si>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</si>
  <si>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</si>
  <si>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</si>
  <si>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</si>
  <si>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</si>
  <si>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</si>
  <si>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</si>
  <si>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</si>
  <si>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</si>
  <si>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</si>
  <si>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</si>
  <si>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</si>
  <si>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</si>
  <si>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</si>
  <si>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</si>
  <si>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</si>
  <si>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</si>
  <si>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</si>
  <si>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</si>
  <si>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</si>
  <si>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</si>
  <si>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</si>
  <si>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</si>
  <si>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</si>
  <si>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</si>
  <si>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</si>
  <si>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</si>
  <si>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</si>
  <si>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</si>
  <si>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</si>
  <si>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</si>
  <si>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</si>
  <si>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</si>
  <si>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</si>
  <si>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</si>
  <si>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</si>
  <si>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</si>
  <si>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</si>
  <si>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</si>
  <si>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</si>
  <si>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</si>
  <si>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</si>
  <si>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</si>
  <si>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</si>
  <si>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</si>
  <si>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</si>
  <si>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</si>
  <si>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</si>
  <si>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</si>
  <si>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</si>
  <si>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</si>
  <si>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</si>
  <si>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</si>
  <si>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</si>
  <si>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</si>
  <si>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</si>
  <si>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</si>
  <si>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</si>
  <si>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</si>
  <si>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</si>
  <si>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</si>
  <si>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</si>
  <si>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</si>
  <si>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</si>
  <si>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</si>
  <si>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</si>
  <si>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</si>
  <si>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</si>
  <si>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</si>
  <si>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</si>
  <si>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</si>
  <si>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</si>
  <si>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</si>
  <si>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</si>
  <si>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</si>
  <si>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</si>
  <si>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</si>
  <si>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</si>
  <si>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</si>
  <si>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</si>
  <si>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</si>
  <si>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</si>
  <si>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</si>
  <si>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</si>
  <si>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</si>
  <si>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</si>
  <si>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</si>
  <si>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</si>
  <si>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</si>
  <si>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</si>
  <si>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</si>
  <si>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</si>
  <si>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</si>
  <si>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</si>
  <si>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</si>
  <si>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</si>
  <si>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</si>
  <si>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</si>
  <si>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</si>
  <si>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</si>
  <si>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</si>
  <si>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</si>
  <si>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</si>
  <si>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</si>
  <si>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</si>
  <si>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</si>
  <si>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</si>
  <si>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</si>
  <si>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</si>
  <si>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</si>
  <si>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</si>
  <si>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</si>
  <si>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</si>
  <si>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</si>
  <si>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</si>
  <si>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</si>
  <si>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</si>
  <si>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</si>
  <si>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</si>
  <si>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</si>
  <si>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</si>
  <si>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</si>
  <si>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</si>
  <si>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</si>
  <si>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</si>
  <si>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</si>
  <si>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</si>
  <si>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</si>
  <si>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</si>
  <si>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</si>
  <si>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</si>
  <si>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</si>
  <si>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</si>
  <si>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</si>
  <si>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</si>
  <si>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</si>
  <si>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</si>
  <si>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</si>
  <si>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</si>
  <si>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</si>
  <si>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</si>
  <si>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</si>
  <si>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</si>
  <si>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</si>
  <si>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</si>
  <si>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</si>
  <si>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</si>
  <si>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</si>
  <si>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</si>
  <si>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</si>
  <si>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</si>
  <si>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</si>
  <si>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</si>
  <si>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</si>
  <si>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</si>
  <si>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</si>
  <si>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</si>
  <si>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</si>
  <si>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</si>
  <si>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</si>
  <si>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</si>
  <si>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</si>
  <si>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</si>
  <si>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</si>
  <si>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</si>
  <si>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</si>
  <si>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</si>
  <si>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</si>
  <si>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</si>
  <si>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</si>
  <si>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</si>
  <si>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</si>
  <si>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</si>
  <si>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</si>
  <si>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</si>
  <si>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</si>
  <si>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</si>
  <si>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</si>
  <si>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</si>
  <si>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</si>
  <si>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</si>
  <si>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</si>
  <si>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</si>
  <si>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</si>
  <si>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</si>
  <si>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</si>
  <si>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</si>
  <si>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</si>
  <si>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</si>
  <si>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</si>
  <si>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</si>
  <si>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</si>
  <si>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</si>
  <si>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</si>
  <si>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</si>
  <si>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</si>
  <si>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</si>
  <si>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</si>
  <si>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</si>
  <si>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</si>
  <si>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</si>
  <si>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</si>
  <si>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</si>
  <si>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</si>
  <si>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</si>
  <si>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</si>
  <si>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</si>
  <si>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</si>
  <si>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</si>
  <si>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</si>
  <si>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</si>
  <si>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</si>
  <si>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</si>
  <si>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</si>
  <si>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</si>
  <si>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</si>
  <si>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</si>
  <si>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</si>
  <si>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</si>
  <si>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</si>
  <si>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</si>
  <si>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</si>
  <si>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</si>
  <si>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</si>
  <si>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</si>
  <si>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</si>
  <si>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</si>
  <si>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</si>
  <si>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</si>
  <si>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</si>
  <si>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</si>
  <si>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</si>
  <si>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</si>
  <si>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</si>
  <si>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</si>
  <si>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</si>
  <si>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</si>
  <si>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</si>
  <si>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</si>
  <si>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</si>
  <si>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</si>
  <si>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</si>
  <si>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</si>
  <si>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</si>
  <si>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</si>
  <si>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</si>
  <si>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</si>
  <si>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</si>
  <si>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</si>
  <si>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</si>
  <si>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</si>
  <si>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</si>
  <si>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</si>
  <si>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</si>
  <si>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</si>
  <si>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</si>
  <si>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</si>
  <si>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</si>
  <si>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</si>
  <si>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</si>
  <si>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</si>
  <si>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</si>
  <si>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</si>
  <si>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</si>
  <si>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</si>
  <si>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</si>
  <si>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</si>
  <si>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</si>
  <si>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</si>
  <si>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</si>
  <si>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</si>
  <si>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</si>
  <si>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</si>
  <si>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</si>
  <si>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</si>
  <si>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</si>
  <si>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</si>
  <si>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</si>
  <si>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</si>
  <si>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</si>
  <si>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</si>
  <si>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</si>
  <si>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</si>
  <si>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</si>
  <si>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</si>
  <si>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</si>
  <si>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</si>
  <si>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</si>
  <si>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</si>
  <si>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</si>
  <si>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</si>
  <si>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</si>
  <si>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</si>
  <si>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</si>
  <si>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</si>
  <si>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</si>
  <si>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</si>
  <si>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</si>
  <si>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</si>
  <si>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</si>
  <si>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</si>
  <si>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</si>
  <si>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</si>
  <si>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</si>
  <si>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</si>
  <si>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</si>
  <si>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</si>
  <si>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</si>
  <si>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</si>
  <si>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</si>
  <si>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</si>
  <si>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</si>
  <si>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</si>
  <si>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</si>
  <si>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</si>
  <si>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</si>
  <si>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</si>
  <si>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</si>
  <si>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</si>
  <si>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</si>
  <si>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</si>
  <si>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</si>
  <si>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</si>
  <si>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</si>
  <si>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</si>
  <si>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</si>
  <si>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</si>
  <si>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</si>
  <si>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</si>
  <si>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</si>
  <si>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</si>
  <si>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</si>
  <si>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</si>
  <si>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</si>
  <si>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</si>
  <si>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</si>
  <si>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</si>
  <si>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</si>
  <si>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</si>
  <si>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</si>
  <si>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</si>
  <si>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</si>
  <si>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</si>
  <si>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</si>
  <si>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</si>
  <si>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</si>
  <si>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</si>
  <si>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</si>
  <si>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</si>
  <si>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</si>
  <si>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</si>
  <si>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</si>
  <si>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</si>
  <si>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</si>
  <si>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</si>
  <si>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</si>
  <si>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</si>
  <si>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</si>
  <si>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</si>
  <si>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</si>
  <si>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</si>
  <si>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</si>
  <si>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</si>
  <si>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</si>
  <si>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</si>
  <si>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</si>
  <si>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</si>
  <si>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</si>
  <si>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</si>
  <si>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</si>
  <si>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</si>
  <si>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</si>
  <si>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</si>
  <si>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</si>
  <si>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</si>
  <si>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</si>
  <si>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</si>
  <si>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</si>
  <si>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</si>
  <si>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</si>
  <si>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</si>
  <si>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</si>
  <si>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</si>
  <si>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</si>
  <si>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</si>
  <si>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</si>
  <si>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</si>
  <si>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</si>
  <si>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</si>
  <si>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</si>
  <si>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</si>
  <si>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</si>
  <si>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</si>
  <si>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</si>
  <si>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</si>
  <si>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</si>
  <si>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</si>
  <si>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</si>
  <si>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</si>
  <si>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</si>
  <si>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</si>
  <si>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</si>
  <si>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</si>
  <si>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</si>
  <si>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</si>
  <si>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</si>
  <si>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</si>
  <si>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</si>
  <si>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</si>
  <si>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</si>
  <si>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</si>
  <si>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</si>
  <si>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</si>
  <si>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</si>
  <si>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</si>
  <si>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</si>
  <si>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</si>
  <si>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</si>
  <si>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</si>
  <si>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</si>
  <si>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</si>
  <si>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</si>
  <si>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</si>
  <si>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</si>
  <si>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</si>
  <si>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</si>
  <si>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</si>
  <si>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</si>
  <si>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</si>
  <si>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</si>
  <si>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</si>
  <si>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</si>
  <si>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</si>
  <si>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</si>
  <si>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</si>
  <si>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</si>
  <si>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</si>
  <si>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</si>
  <si>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</si>
  <si>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</si>
  <si>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</si>
  <si>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</si>
  <si>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</si>
  <si>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</si>
  <si>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</si>
  <si>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</si>
  <si>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</si>
  <si>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</si>
  <si>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</si>
  <si>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</si>
  <si>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</si>
  <si>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</si>
  <si>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</si>
  <si>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</si>
  <si>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</si>
  <si>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</si>
  <si>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</si>
  <si>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</si>
  <si>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</si>
  <si>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</si>
  <si>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</si>
  <si>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</si>
  <si>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</si>
  <si>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</si>
  <si>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</si>
  <si>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</si>
  <si>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</si>
  <si>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</si>
  <si>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</si>
  <si>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</si>
  <si>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</si>
  <si>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</si>
  <si>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</si>
  <si>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</si>
  <si>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</si>
  <si>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</si>
  <si>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</si>
  <si>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</si>
  <si>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</si>
  <si>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</si>
  <si>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</si>
  <si>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</si>
  <si>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</si>
  <si>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</si>
  <si>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</si>
  <si>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</si>
  <si>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</si>
  <si>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</si>
  <si>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</si>
  <si>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</si>
  <si>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</si>
  <si>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</si>
  <si>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</si>
  <si>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</si>
  <si>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</si>
  <si>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</si>
  <si>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</si>
  <si>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</si>
  <si>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</si>
  <si>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</si>
  <si>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</si>
  <si>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</si>
  <si>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</si>
  <si>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</si>
  <si>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</si>
  <si>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</si>
  <si>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</si>
  <si>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</si>
  <si>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</si>
  <si>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</si>
  <si>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</si>
  <si>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</si>
  <si>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</si>
  <si>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</si>
  <si>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</si>
  <si>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</si>
  <si>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</si>
  <si>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</si>
  <si>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</si>
  <si>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</si>
  <si>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</si>
  <si>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</si>
  <si>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</si>
  <si>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</si>
  <si>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</si>
  <si>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</si>
  <si>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</si>
  <si>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</si>
  <si>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</si>
  <si>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</si>
  <si>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</si>
  <si>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</si>
  <si>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</si>
  <si>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</si>
  <si>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</si>
  <si>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</si>
  <si>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</si>
  <si>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</si>
  <si>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</si>
  <si>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</si>
  <si>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</si>
  <si>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</si>
  <si>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</si>
  <si>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</si>
  <si>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</si>
  <si>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</si>
  <si>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</si>
  <si>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</si>
  <si>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</si>
  <si>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</si>
  <si>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</si>
  <si>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</si>
  <si>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</si>
  <si>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</si>
  <si>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</si>
  <si>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</si>
  <si>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</si>
  <si>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</si>
  <si>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</si>
  <si>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</si>
  <si>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</si>
  <si>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</si>
  <si>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</si>
  <si>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</si>
  <si>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</si>
  <si>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</si>
  <si>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</si>
  <si>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</si>
  <si>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</si>
  <si>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</si>
  <si>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</si>
  <si>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</si>
  <si>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</si>
  <si>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</si>
  <si>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</si>
  <si>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</si>
  <si>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</si>
  <si>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</si>
  <si>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</si>
  <si>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</si>
  <si>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</si>
  <si>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</si>
  <si>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</si>
  <si>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</si>
  <si>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</si>
  <si>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</si>
  <si>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</si>
  <si>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</si>
  <si>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</si>
  <si>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</si>
  <si>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</si>
  <si>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</si>
  <si>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</si>
  <si>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</si>
  <si>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</si>
  <si>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</si>
  <si>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</si>
  <si>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</si>
  <si>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</si>
  <si>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</si>
  <si>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</si>
  <si>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</si>
  <si>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</si>
  <si>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</si>
  <si>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</si>
  <si>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</si>
  <si>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</si>
  <si>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</si>
  <si>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</si>
  <si>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</si>
  <si>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</si>
  <si>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</si>
  <si>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</si>
  <si>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</si>
  <si>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</si>
  <si>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</si>
  <si>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</si>
  <si>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</si>
  <si>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</si>
  <si>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</si>
  <si>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</si>
  <si>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</si>
  <si>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</si>
  <si>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</si>
  <si>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</si>
  <si>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</si>
  <si>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</si>
  <si>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</si>
  <si>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</si>
  <si>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</si>
  <si>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</si>
  <si>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</si>
  <si>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</si>
  <si>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</si>
  <si>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</si>
  <si>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</si>
  <si>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</si>
  <si>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</si>
  <si>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</si>
  <si>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</si>
  <si>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</si>
  <si>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</si>
  <si>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</si>
  <si>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</si>
  <si>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</si>
  <si>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</si>
  <si>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</si>
  <si>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</si>
  <si>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</si>
  <si>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</si>
  <si>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</si>
  <si>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</si>
  <si>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</si>
  <si>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</si>
  <si>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</si>
  <si>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</si>
  <si>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</si>
  <si>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</si>
  <si>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</si>
  <si>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</si>
  <si>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</si>
  <si>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</si>
  <si>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</si>
  <si>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</si>
  <si>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</si>
  <si>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</si>
  <si>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</si>
  <si>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</si>
  <si>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</si>
  <si>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</si>
  <si>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</si>
  <si>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</si>
  <si>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</si>
  <si>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</si>
  <si>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</si>
  <si>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</si>
  <si>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</si>
  <si>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</si>
  <si>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</si>
  <si>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</si>
  <si>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</si>
  <si>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</si>
  <si>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</si>
  <si>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</si>
  <si>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</si>
  <si>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</si>
  <si>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</si>
  <si>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</si>
  <si>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</si>
  <si>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</si>
  <si>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</si>
  <si>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</si>
  <si>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</si>
  <si>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</si>
  <si>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</si>
  <si>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</si>
  <si>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</si>
  <si>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</si>
  <si>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</si>
  <si>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</si>
  <si>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</si>
  <si>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</si>
  <si>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</si>
  <si>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</si>
  <si>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</si>
  <si>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</si>
  <si>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</si>
  <si>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</si>
  <si>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</si>
  <si>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</si>
  <si>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</si>
  <si>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</si>
  <si>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</si>
  <si>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</si>
  <si>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</si>
  <si>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</si>
  <si>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</si>
  <si>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</si>
  <si>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</si>
  <si>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</si>
  <si>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</si>
  <si>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</si>
  <si>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</si>
  <si>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</si>
  <si>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</si>
  <si>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</si>
  <si>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</si>
  <si>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</si>
  <si>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</si>
  <si>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</si>
  <si>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</si>
  <si>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</si>
  <si>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</si>
  <si>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</si>
  <si>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</si>
  <si>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</si>
  <si>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</si>
  <si>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</si>
  <si>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</si>
  <si>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</si>
  <si>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</si>
  <si>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</si>
  <si>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</si>
  <si>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</si>
  <si>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</si>
  <si>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</si>
  <si>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</si>
  <si>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</si>
  <si>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</si>
  <si>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</si>
  <si>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</si>
  <si>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</si>
  <si>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</si>
  <si>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</si>
  <si>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</si>
  <si>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</si>
  <si>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</si>
  <si>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</si>
  <si>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</si>
  <si>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</si>
  <si>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</si>
  <si>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</si>
  <si>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</si>
  <si>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</si>
  <si>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</si>
  <si>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</si>
  <si>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</si>
  <si>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</si>
  <si>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</si>
  <si>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</si>
  <si>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</si>
  <si>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</si>
  <si>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</si>
  <si>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</si>
  <si>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</si>
  <si>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</si>
  <si>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</si>
  <si>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</si>
  <si>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</si>
  <si>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</si>
  <si>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</si>
  <si>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</si>
  <si>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</si>
  <si>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</si>
  <si>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</si>
  <si>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</si>
  <si>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</si>
  <si>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</si>
  <si>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</si>
  <si>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</si>
  <si>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</si>
  <si>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</si>
  <si>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</si>
  <si>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</si>
  <si>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</si>
  <si>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</si>
  <si>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</si>
  <si>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</si>
  <si>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</si>
  <si>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</si>
  <si>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</si>
  <si>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</si>
  <si>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</si>
  <si>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</si>
  <si>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</si>
  <si>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</si>
  <si>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</si>
  <si>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</si>
  <si>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</si>
  <si>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</si>
  <si>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</si>
  <si>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</si>
  <si>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</si>
  <si>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</si>
  <si>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</si>
  <si>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</si>
  <si>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</si>
  <si>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</si>
  <si>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</si>
  <si>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</si>
  <si>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</si>
  <si>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</si>
  <si>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</si>
  <si>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</si>
  <si>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</si>
  <si>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</si>
  <si>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</si>
  <si>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</si>
  <si>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</si>
  <si>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</si>
  <si>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</si>
  <si>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</si>
  <si>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</si>
  <si>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</si>
  <si>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</si>
  <si>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</si>
  <si>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</si>
  <si>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</si>
  <si>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</si>
  <si>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</si>
  <si>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</si>
  <si>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</si>
  <si>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</si>
  <si>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</si>
  <si>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</si>
  <si>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</si>
  <si>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</si>
  <si>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</si>
  <si>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</si>
  <si>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</si>
  <si>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</si>
  <si>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</si>
  <si>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</si>
  <si>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</si>
  <si>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</si>
  <si>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</si>
  <si>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</si>
  <si>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</si>
  <si>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</si>
  <si>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</si>
  <si>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</si>
  <si>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</si>
  <si>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</si>
  <si>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</si>
  <si>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</si>
  <si>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</si>
  <si>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</si>
  <si>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</si>
  <si>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</si>
  <si>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</si>
  <si>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</si>
  <si>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</si>
  <si>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</si>
  <si>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</si>
  <si>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</si>
  <si>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</si>
  <si>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</si>
  <si>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</si>
  <si>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</si>
  <si>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</si>
  <si>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</si>
  <si>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</si>
  <si>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</si>
  <si>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</si>
  <si>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</si>
  <si>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</si>
  <si>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</si>
  <si>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</si>
  <si>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</si>
  <si>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</si>
  <si>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</si>
  <si>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</si>
  <si>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</si>
  <si>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</si>
  <si>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</si>
  <si>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</si>
  <si>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</si>
  <si>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</si>
  <si>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</si>
  <si>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</si>
  <si>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</si>
  <si>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</si>
  <si>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</si>
  <si>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</si>
  <si>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</si>
  <si>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</si>
  <si>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</si>
  <si>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</si>
  <si>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</si>
  <si>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</si>
  <si>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</si>
  <si>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</si>
  <si>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</si>
  <si>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</si>
  <si>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</si>
  <si>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</si>
  <si>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</si>
  <si>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</si>
  <si>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</si>
  <si>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</si>
  <si>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</si>
  <si>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</si>
  <si>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</si>
  <si>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</si>
  <si>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</si>
  <si>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</si>
  <si>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</si>
  <si>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</si>
  <si>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</si>
  <si>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</si>
  <si>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</si>
  <si>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</si>
  <si>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</si>
  <si>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</si>
  <si>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</si>
  <si>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</si>
  <si>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</si>
  <si>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</si>
  <si>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</si>
  <si>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</si>
  <si>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</si>
  <si>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</si>
  <si>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</si>
  <si>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</si>
  <si>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</si>
  <si>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</si>
  <si>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</si>
  <si>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</si>
  <si>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</si>
  <si>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</si>
  <si>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</si>
  <si>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</si>
  <si>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</si>
  <si>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</si>
  <si>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</si>
  <si>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</si>
  <si>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</si>
  <si>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</si>
  <si>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</si>
  <si>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</si>
  <si>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</si>
  <si>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</si>
  <si>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</si>
  <si>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</si>
  <si>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</si>
  <si>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</si>
  <si>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</si>
  <si>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</si>
  <si>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</si>
  <si>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</si>
  <si>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</si>
  <si>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</si>
  <si>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</si>
  <si>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</si>
  <si>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</si>
  <si>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</si>
  <si>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</si>
  <si>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</si>
  <si>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</si>
  <si>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</si>
  <si>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</si>
  <si>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</si>
  <si>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</si>
  <si>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</si>
  <si>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</si>
  <si>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</si>
  <si>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</si>
  <si>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</si>
  <si>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</si>
  <si>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</si>
  <si>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</si>
  <si>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</si>
  <si>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</si>
  <si>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</si>
  <si>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</si>
  <si>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</si>
  <si>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</si>
  <si>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</si>
  <si>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</si>
  <si>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</si>
  <si>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</si>
  <si>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</si>
  <si>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</si>
  <si>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</si>
  <si>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</si>
  <si>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</si>
  <si>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</si>
  <si>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</si>
  <si>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</si>
  <si>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</si>
  <si>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</si>
  <si>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</si>
  <si>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</si>
  <si>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</si>
  <si>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</si>
  <si>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</si>
  <si>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</si>
  <si>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</si>
  <si>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</si>
  <si>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</si>
  <si>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</si>
  <si>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</si>
  <si>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</si>
  <si>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</si>
  <si>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</si>
  <si>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</si>
  <si>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</si>
  <si>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</si>
  <si>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</si>
  <si>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</si>
  <si>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</si>
  <si>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</si>
  <si>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</si>
  <si>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</si>
  <si>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</si>
  <si>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</si>
  <si>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</si>
  <si>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</si>
  <si>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</si>
  <si>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</si>
  <si>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</si>
  <si>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</si>
  <si>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</si>
  <si>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</si>
  <si>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</si>
  <si>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</si>
  <si>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</si>
  <si>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</si>
  <si>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</si>
  <si>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</si>
  <si>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</si>
  <si>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</si>
  <si>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</si>
  <si>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</si>
  <si>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</si>
  <si>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</si>
  <si>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</si>
  <si>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</si>
  <si>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</si>
  <si>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</si>
  <si>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</si>
  <si>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</si>
  <si>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</si>
  <si>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</si>
  <si>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</si>
  <si>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</si>
  <si>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</si>
  <si>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</si>
  <si>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</si>
  <si>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</si>
  <si>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</si>
  <si>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</si>
  <si>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</si>
  <si>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</si>
  <si>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</si>
  <si>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</si>
  <si>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</si>
  <si>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</si>
  <si>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</si>
  <si>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</si>
  <si>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</si>
  <si>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</si>
  <si>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</si>
  <si>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</si>
  <si>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</si>
  <si>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</si>
  <si>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</si>
  <si>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</si>
  <si>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</si>
  <si>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</si>
  <si>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</si>
  <si>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</si>
  <si>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</si>
  <si>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</si>
  <si>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</si>
  <si>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</si>
  <si>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</si>
  <si>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</si>
  <si>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</si>
  <si>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</si>
  <si>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</si>
  <si>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</si>
  <si>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</si>
  <si>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</si>
  <si>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</si>
  <si>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</si>
  <si>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</si>
  <si>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</si>
  <si>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</si>
  <si>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</si>
  <si>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</si>
  <si>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</si>
  <si>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</si>
  <si>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</si>
  <si>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</si>
  <si>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</si>
  <si>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</si>
  <si>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</si>
  <si>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</si>
  <si>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</si>
  <si>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</si>
  <si>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</si>
  <si>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</si>
  <si>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</si>
  <si>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</si>
  <si>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</si>
  <si>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</si>
  <si>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</si>
  <si>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</si>
  <si>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</si>
  <si>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</si>
  <si>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</si>
  <si>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</si>
  <si>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</si>
  <si>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</si>
  <si>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</si>
  <si>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</si>
  <si>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</si>
  <si>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</si>
  <si>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</si>
  <si>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</si>
  <si>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</si>
  <si>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</si>
  <si>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</si>
  <si>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</si>
  <si>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</si>
  <si>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</si>
  <si>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</si>
  <si>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</si>
  <si>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</si>
  <si>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</si>
  <si>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</si>
  <si>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</si>
  <si>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</si>
  <si>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</si>
  <si>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</si>
  <si>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</si>
  <si>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</si>
  <si>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</si>
  <si>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</si>
  <si>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</si>
  <si>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</si>
  <si>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</si>
  <si>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</si>
  <si>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</si>
  <si>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</si>
  <si>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</si>
  <si>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</si>
  <si>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</si>
  <si>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</si>
  <si>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</si>
  <si>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</si>
  <si>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</si>
  <si>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</si>
  <si>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</si>
  <si>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</si>
  <si>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</si>
  <si>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</si>
  <si>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</si>
  <si>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</si>
  <si>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</si>
  <si>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</si>
  <si>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</si>
  <si>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</si>
  <si>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</si>
  <si>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</si>
  <si>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</si>
  <si>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</si>
  <si>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</si>
  <si>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</si>
  <si>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</si>
  <si>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</si>
  <si>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</si>
  <si>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</si>
  <si>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</si>
  <si>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</si>
  <si>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</si>
  <si>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</si>
  <si>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</si>
  <si>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</si>
  <si>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</si>
  <si>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</si>
  <si>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</si>
  <si>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</si>
  <si>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</si>
  <si>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</si>
  <si>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</si>
  <si>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</si>
  <si>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</si>
  <si>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</si>
  <si>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</si>
  <si>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</si>
  <si>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</si>
  <si>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</si>
  <si>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</si>
  <si>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</si>
  <si>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</si>
  <si>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</si>
  <si>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</si>
  <si>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</si>
  <si>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</si>
  <si>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</si>
  <si>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</si>
  <si>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</si>
  <si>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</si>
  <si>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</si>
  <si>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</si>
  <si>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</si>
  <si>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</si>
  <si>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</si>
  <si>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</si>
  <si>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</si>
  <si>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</si>
  <si>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</si>
  <si>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</si>
  <si>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</si>
  <si>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</si>
  <si>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</si>
  <si>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</si>
  <si>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</si>
  <si>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</si>
  <si>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</si>
  <si>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</si>
  <si>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</si>
  <si>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</si>
  <si>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</si>
  <si>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</si>
  <si>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</si>
  <si>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</si>
  <si>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</si>
  <si>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</si>
  <si>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</si>
  <si>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</si>
  <si>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</si>
  <si>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</si>
  <si>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</si>
  <si>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</si>
  <si>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</si>
  <si>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</si>
  <si>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</si>
  <si>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</si>
  <si>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</si>
  <si>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</si>
  <si>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</si>
  <si>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</si>
  <si>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</si>
  <si>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</si>
  <si>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</si>
  <si>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</si>
  <si>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</si>
  <si>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</si>
  <si>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</si>
  <si>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</si>
  <si>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</si>
  <si>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</si>
  <si>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</si>
  <si>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</si>
  <si>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</si>
  <si>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</si>
  <si>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</si>
  <si>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</si>
  <si>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</si>
  <si>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</si>
  <si>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</si>
  <si>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</si>
  <si>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</si>
  <si>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</si>
  <si>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</si>
  <si>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</si>
  <si>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</si>
  <si>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</si>
  <si>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</si>
  <si>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</si>
  <si>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</si>
  <si>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</si>
  <si>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</si>
  <si>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</si>
  <si>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</si>
  <si>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</si>
  <si>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</si>
  <si>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</si>
  <si>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</si>
  <si>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</si>
  <si>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</si>
  <si>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</si>
  <si>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</si>
  <si>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</si>
  <si>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</si>
  <si>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</si>
  <si>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</si>
  <si>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</si>
  <si>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</si>
  <si>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</si>
  <si>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</si>
  <si>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</si>
  <si>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</si>
  <si>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</si>
  <si>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</si>
  <si>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</si>
  <si>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</si>
  <si>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</si>
  <si>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</si>
  <si>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</si>
  <si>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</si>
  <si>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</si>
  <si>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</si>
  <si>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</si>
  <si>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</si>
  <si>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</si>
  <si>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</si>
  <si>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</si>
  <si>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</si>
  <si>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</si>
  <si>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</si>
  <si>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</si>
  <si>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</si>
  <si>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</si>
  <si>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</si>
  <si>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</si>
  <si>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</si>
  <si>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</si>
  <si>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</si>
  <si>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</si>
  <si>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</si>
  <si>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</si>
  <si>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</si>
  <si>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</si>
  <si>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</si>
  <si>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</si>
  <si>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</si>
  <si>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</si>
  <si>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</si>
  <si>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</si>
  <si>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</si>
  <si>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</si>
  <si>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</si>
  <si>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</si>
  <si>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</si>
  <si>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</si>
  <si>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</si>
  <si>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</si>
  <si>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</si>
  <si>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</si>
  <si>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</si>
  <si>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</si>
  <si>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</si>
  <si>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</si>
  <si>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</si>
  <si>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</si>
  <si>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</si>
  <si>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</si>
  <si>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</si>
  <si>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</si>
  <si>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</si>
  <si>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</si>
  <si>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</si>
  <si>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</si>
  <si>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</si>
  <si>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</si>
  <si>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</si>
  <si>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</si>
  <si>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</si>
  <si>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</si>
  <si>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</si>
  <si>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</si>
  <si>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</si>
  <si>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</si>
  <si>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</si>
  <si>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</si>
  <si>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</si>
  <si>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</si>
  <si>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</si>
  <si>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</si>
  <si>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</si>
  <si>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</si>
  <si>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</si>
  <si>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</si>
  <si>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</si>
  <si>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</si>
  <si>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</si>
  <si>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</si>
  <si>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</si>
  <si>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</si>
  <si>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</si>
  <si>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</si>
  <si>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</si>
  <si>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</si>
  <si>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</si>
  <si>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</si>
  <si>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</si>
  <si>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</si>
  <si>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</si>
  <si>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</si>
  <si>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</si>
  <si>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</si>
  <si>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</si>
  <si>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</si>
  <si>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</si>
  <si>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</si>
  <si>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</si>
  <si>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</si>
  <si>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</si>
  <si>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</si>
  <si>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</si>
  <si>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</si>
  <si>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</si>
  <si>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</si>
  <si>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</si>
  <si>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</si>
  <si>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</si>
  <si>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</si>
  <si>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</si>
  <si>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</si>
  <si>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</si>
  <si>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</si>
  <si>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</si>
  <si>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</si>
  <si>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</si>
  <si>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</si>
  <si>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</si>
  <si>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</si>
  <si>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</si>
  <si>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</si>
  <si>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</si>
  <si>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</si>
  <si>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</si>
  <si>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</si>
  <si>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</si>
  <si>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</si>
  <si>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</si>
  <si>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</si>
  <si>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</si>
  <si>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</si>
  <si>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</si>
  <si>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</si>
  <si>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</si>
  <si>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</si>
  <si>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</si>
  <si>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</si>
  <si>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</si>
  <si>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</si>
  <si>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</si>
  <si>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</si>
  <si>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</si>
  <si>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</si>
  <si>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</si>
  <si>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</si>
  <si>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</si>
  <si>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</si>
  <si>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</si>
  <si>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</si>
  <si>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</si>
  <si>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</si>
  <si>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</si>
  <si>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</si>
  <si>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</si>
  <si>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</si>
  <si>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</si>
  <si>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</si>
  <si>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</si>
  <si>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</si>
  <si>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</si>
  <si>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</si>
  <si>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</si>
  <si>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</si>
  <si>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</si>
  <si>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</si>
  <si>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</si>
  <si>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</si>
  <si>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</si>
  <si>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</si>
  <si>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</si>
  <si>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</si>
  <si>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</si>
  <si>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</si>
  <si>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</si>
  <si>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</si>
  <si>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</si>
  <si>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</si>
  <si>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</si>
  <si>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</si>
  <si>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</si>
  <si>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</si>
  <si>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</si>
  <si>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</si>
  <si>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</si>
  <si>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</si>
  <si>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</si>
  <si>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</si>
  <si>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</si>
  <si>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</si>
  <si>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</si>
  <si>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</si>
  <si>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</si>
  <si>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</si>
  <si>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</si>
  <si>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</si>
  <si>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</si>
  <si>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</si>
  <si>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</si>
  <si>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</si>
  <si>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</si>
  <si>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</si>
  <si>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</si>
  <si>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</si>
  <si>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</si>
  <si>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</si>
  <si>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</si>
  <si>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</si>
  <si>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</si>
  <si>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</si>
  <si>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</si>
  <si>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</si>
  <si>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</si>
  <si>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</si>
  <si>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</si>
  <si>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</si>
  <si>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</si>
  <si>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</si>
  <si>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</si>
  <si>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</si>
  <si>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</si>
  <si>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</si>
  <si>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</si>
  <si>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</si>
  <si>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</si>
  <si>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</si>
  <si>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</si>
  <si>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</si>
  <si>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</si>
  <si>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</si>
  <si>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</si>
  <si>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</si>
  <si>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</si>
  <si>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</si>
  <si>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</si>
  <si>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</si>
  <si>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</si>
  <si>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</si>
  <si>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</si>
  <si>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</si>
  <si>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</si>
  <si>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</si>
  <si>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</si>
  <si>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</si>
  <si>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</si>
  <si>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</si>
  <si>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</si>
  <si>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</si>
  <si>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</si>
  <si>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</si>
  <si>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</si>
  <si>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</si>
  <si>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</si>
  <si>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</si>
  <si>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</si>
  <si>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</si>
  <si>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</si>
  <si>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</si>
  <si>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</si>
  <si>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</si>
  <si>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</si>
  <si>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</si>
  <si>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</si>
  <si>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</si>
  <si>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</si>
  <si>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</si>
  <si>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</si>
  <si>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</si>
  <si>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</si>
  <si>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</si>
  <si>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</si>
  <si>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</si>
  <si>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</si>
  <si>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</si>
  <si>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</si>
  <si>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</si>
  <si>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</si>
  <si>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</si>
  <si>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</si>
  <si>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</si>
  <si>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</si>
  <si>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</si>
  <si>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</si>
  <si>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</si>
  <si>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</si>
  <si>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</si>
  <si>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</si>
  <si>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</si>
  <si>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</si>
  <si>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</si>
  <si>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</si>
  <si>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</si>
  <si>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</si>
  <si>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</si>
  <si>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</si>
  <si>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</si>
  <si>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</si>
  <si>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</si>
  <si>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</si>
  <si>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</si>
  <si>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</si>
  <si>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</si>
  <si>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</si>
  <si>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</si>
  <si>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</si>
  <si>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</si>
  <si>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</si>
  <si>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</si>
  <si>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</si>
  <si>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</si>
  <si>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</si>
  <si>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</si>
  <si>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</si>
  <si>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</si>
  <si>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</si>
  <si>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</si>
  <si>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</si>
  <si>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</si>
  <si>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</si>
  <si>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</si>
  <si>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</si>
  <si>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</si>
  <si>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</si>
  <si>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</si>
  <si>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</si>
  <si>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</si>
  <si>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</si>
  <si>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</si>
  <si>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</si>
  <si>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</si>
  <si>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</si>
  <si>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</si>
  <si>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</si>
  <si>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</si>
  <si>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</si>
  <si>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</si>
  <si>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</si>
  <si>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</si>
  <si>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</si>
  <si>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</si>
  <si>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</si>
  <si>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</si>
  <si>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</si>
  <si>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</si>
  <si>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</si>
  <si>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</si>
  <si>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</si>
  <si>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</si>
  <si>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</si>
  <si>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</si>
  <si>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</si>
  <si>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</si>
  <si>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</si>
  <si>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</si>
  <si>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</si>
  <si>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</si>
  <si>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</si>
  <si>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</si>
  <si>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</si>
  <si>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</si>
  <si>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</si>
  <si>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</si>
  <si>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</si>
  <si>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</si>
  <si>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</si>
  <si>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</si>
  <si>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</si>
  <si>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</si>
  <si>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</si>
  <si>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</si>
  <si>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</si>
  <si>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</si>
  <si>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</si>
  <si>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</si>
  <si>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</si>
  <si>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</si>
  <si>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</si>
  <si>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</si>
  <si>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</si>
  <si>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</si>
  <si>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</si>
  <si>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</si>
  <si>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</si>
  <si>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</si>
  <si>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</si>
  <si>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</si>
  <si>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</si>
  <si>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</si>
  <si>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</si>
  <si>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</si>
  <si>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</si>
  <si>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</si>
  <si>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</si>
  <si>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</si>
  <si>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</si>
  <si>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</si>
  <si>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</si>
  <si>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</si>
  <si>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</si>
  <si>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</si>
  <si>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</si>
  <si>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</si>
  <si>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</si>
  <si>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</si>
  <si>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</si>
  <si>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</si>
  <si>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</si>
  <si>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</si>
  <si>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</si>
  <si>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</si>
  <si>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</si>
  <si>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</si>
  <si>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</si>
  <si>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</si>
  <si>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</si>
  <si>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</si>
  <si>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</si>
  <si>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</si>
  <si>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</si>
  <si>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</si>
  <si>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</si>
  <si>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</si>
  <si>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</si>
  <si>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</si>
  <si>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</si>
  <si>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</si>
  <si>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</si>
  <si>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</si>
  <si>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</si>
  <si>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</si>
  <si>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</si>
  <si>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</si>
  <si>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</si>
  <si>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</si>
  <si>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</si>
  <si>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</si>
  <si>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</si>
  <si>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</si>
  <si>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</si>
  <si>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</si>
  <si>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</si>
  <si>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</si>
  <si>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</si>
  <si>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</si>
  <si>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</si>
  <si>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</si>
  <si>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</si>
  <si>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</si>
  <si>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</si>
  <si>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</si>
  <si>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</si>
  <si>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</si>
  <si>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</si>
  <si>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</si>
  <si>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</si>
  <si>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</si>
  <si>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</si>
  <si>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</si>
  <si>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</si>
  <si>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</si>
  <si>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</si>
  <si>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</si>
  <si>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</si>
  <si>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</si>
  <si>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</si>
  <si>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</si>
  <si>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</si>
  <si>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</si>
  <si>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</si>
  <si>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</si>
  <si>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</si>
  <si>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</si>
  <si>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</si>
  <si>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</si>
  <si>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</si>
  <si>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</si>
  <si>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</si>
  <si>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</si>
  <si>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</si>
  <si>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</si>
  <si>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</si>
  <si>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</si>
  <si>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</si>
  <si>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</si>
  <si>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</si>
  <si>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</si>
  <si>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</si>
  <si>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</si>
  <si>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</si>
  <si>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</si>
  <si>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</si>
  <si>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</si>
  <si>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</si>
  <si>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</si>
  <si>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</si>
  <si>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</si>
  <si>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</si>
  <si>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</si>
  <si>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</si>
  <si>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</si>
  <si>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</si>
  <si>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</si>
  <si>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</si>
  <si>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</si>
  <si>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</si>
  <si>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</si>
  <si>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</si>
  <si>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</si>
  <si>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</si>
  <si>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</si>
  <si>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</si>
  <si>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</si>
  <si>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</si>
  <si>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</si>
  <si>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</si>
  <si>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</si>
  <si>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</si>
  <si>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</si>
  <si>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</si>
  <si>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</si>
  <si>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</si>
  <si>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</si>
  <si>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</si>
  <si>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</si>
  <si>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</si>
  <si>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</si>
  <si>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</si>
  <si>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</si>
  <si>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</si>
  <si>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</si>
  <si>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</si>
  <si>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</si>
  <si>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</si>
  <si>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</si>
  <si>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</si>
  <si>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</si>
  <si>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</si>
  <si>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</si>
  <si>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</si>
  <si>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</si>
  <si>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</si>
  <si>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</si>
  <si>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</si>
  <si>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</si>
  <si>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</si>
  <si>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</si>
  <si>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</si>
  <si>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</si>
  <si>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</si>
  <si>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</si>
  <si>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</si>
  <si>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</si>
  <si>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</si>
  <si>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</si>
  <si>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</si>
  <si>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</si>
  <si>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</si>
  <si>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</si>
  <si>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</si>
  <si>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</si>
  <si>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</si>
  <si>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</si>
  <si>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</si>
  <si>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</si>
  <si>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</si>
  <si>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</si>
  <si>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</si>
  <si>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</si>
  <si>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</si>
  <si>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</si>
  <si>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</si>
  <si>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</si>
  <si>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</si>
  <si>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</si>
  <si>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</si>
  <si>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</si>
  <si>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</si>
  <si>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</si>
  <si>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</si>
  <si>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</si>
  <si>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</si>
  <si>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</si>
  <si>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</si>
  <si>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</si>
  <si>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</si>
  <si>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</si>
  <si>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</si>
  <si>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</si>
  <si>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</si>
  <si>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</si>
  <si>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</si>
  <si>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</si>
  <si>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</si>
  <si>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</si>
  <si>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</si>
  <si>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</si>
  <si>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</si>
  <si>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</si>
  <si>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</si>
  <si>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</si>
  <si>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</si>
  <si>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</si>
  <si>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</si>
  <si>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</si>
  <si>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</si>
  <si>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</si>
  <si>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</si>
  <si>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</si>
  <si>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</si>
  <si>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</si>
  <si>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</si>
  <si>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</si>
  <si>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</si>
  <si>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</si>
  <si>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</si>
  <si>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</si>
  <si>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</si>
  <si>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</si>
  <si>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</si>
  <si>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</si>
  <si>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</si>
  <si>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</si>
  <si>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</si>
  <si>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</si>
  <si>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</si>
  <si>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</si>
  <si>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</si>
  <si>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</si>
  <si>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</si>
  <si>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</si>
  <si>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</si>
  <si>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</si>
  <si>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</si>
  <si>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</si>
  <si>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</si>
  <si>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</si>
  <si>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</si>
  <si>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</si>
  <si>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</si>
  <si>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</si>
  <si>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</si>
  <si>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</si>
  <si>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</si>
  <si>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</si>
  <si>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</si>
  <si>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</si>
  <si>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</si>
  <si>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</si>
  <si>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</si>
  <si>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</si>
  <si>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</si>
  <si>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</si>
  <si>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</si>
  <si>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</si>
  <si>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</si>
  <si>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</si>
  <si>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</si>
  <si>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</si>
  <si>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</si>
  <si>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</si>
  <si>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</si>
  <si>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</si>
  <si>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</si>
  <si>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</si>
  <si>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</si>
  <si>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</si>
  <si>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</si>
  <si>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</si>
  <si>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</si>
  <si>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</si>
  <si>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</si>
  <si>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</si>
  <si>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</si>
  <si>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</si>
  <si>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</si>
  <si>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</si>
  <si>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</si>
  <si>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</si>
  <si>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</si>
  <si>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</si>
  <si>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</si>
  <si>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</si>
  <si>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</si>
  <si>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</si>
  <si>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</si>
  <si>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</si>
  <si>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</si>
  <si>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</si>
  <si>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</si>
  <si>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</si>
  <si>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</si>
  <si>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</si>
  <si>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</si>
  <si>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</si>
  <si>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</si>
  <si>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</si>
  <si>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</si>
  <si>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</si>
  <si>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</si>
  <si>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</si>
  <si>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</si>
  <si>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</si>
  <si>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</si>
  <si>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</si>
  <si>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</si>
  <si>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</si>
  <si>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</si>
  <si>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</si>
  <si>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</si>
  <si>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</si>
  <si>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</si>
  <si>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</si>
  <si>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</si>
  <si>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</si>
  <si>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</si>
  <si>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</si>
  <si>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</si>
  <si>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</si>
  <si>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</si>
  <si>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</si>
  <si>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</si>
  <si>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</si>
  <si>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</si>
  <si>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</si>
  <si>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</si>
  <si>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</si>
  <si>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</si>
  <si>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</si>
  <si>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</si>
  <si>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</si>
  <si>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</si>
  <si>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</si>
  <si>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</si>
  <si>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</si>
  <si>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</si>
  <si>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</si>
  <si>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</si>
  <si>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</si>
  <si>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</si>
  <si>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</si>
  <si>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</si>
  <si>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</si>
  <si>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</si>
  <si>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</si>
  <si>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</si>
  <si>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</si>
  <si>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</si>
  <si>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</si>
  <si>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</si>
  <si>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</si>
  <si>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</si>
  <si>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</si>
  <si>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</si>
  <si>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</si>
  <si>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</si>
  <si>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</si>
  <si>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</si>
  <si>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</si>
  <si>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</si>
  <si>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</si>
  <si>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</si>
  <si>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</si>
  <si>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</si>
  <si>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</si>
  <si>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</si>
  <si>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</si>
  <si>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</si>
  <si>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</si>
  <si>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</si>
  <si>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</si>
  <si>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</si>
  <si>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</si>
  <si>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</si>
  <si>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</si>
  <si>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</si>
  <si>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</si>
  <si>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</si>
  <si>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</si>
  <si>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</si>
  <si>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</si>
  <si>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</si>
  <si>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</si>
  <si>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</si>
  <si>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</si>
  <si>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</si>
  <si>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</si>
  <si>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</si>
  <si>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</si>
  <si>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</si>
  <si>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</si>
  <si>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</si>
  <si>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</si>
  <si>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</si>
  <si>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</si>
  <si>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</si>
  <si>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</si>
  <si>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</si>
  <si>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</si>
  <si>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</si>
  <si>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</si>
  <si>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</si>
  <si>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</si>
  <si>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</si>
  <si>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</si>
  <si>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</si>
  <si>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</si>
  <si>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</si>
  <si>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</si>
  <si>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</si>
  <si>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</si>
  <si>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</si>
  <si>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</si>
  <si>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</si>
  <si>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</si>
  <si>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</si>
  <si>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</si>
  <si>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</si>
  <si>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</si>
  <si>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</si>
  <si>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</si>
  <si>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</si>
  <si>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</si>
  <si>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</si>
  <si>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</si>
  <si>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</si>
  <si>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</si>
  <si>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</si>
  <si>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</si>
  <si>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</si>
  <si>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</si>
  <si>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</si>
  <si>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</si>
  <si>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</si>
  <si>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</si>
  <si>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</si>
  <si>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</si>
  <si>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</si>
  <si>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</si>
  <si>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</si>
  <si>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</si>
  <si>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</si>
  <si>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</si>
  <si>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</si>
  <si>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</si>
  <si>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</si>
  <si>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</si>
  <si>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</si>
  <si>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</si>
  <si>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</si>
  <si>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</si>
  <si>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</si>
  <si>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</si>
  <si>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</si>
  <si>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</si>
  <si>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</si>
  <si>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</si>
  <si>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</si>
  <si>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</si>
  <si>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</si>
  <si>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</si>
  <si>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</si>
  <si>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</si>
  <si>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</si>
  <si>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</si>
  <si>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</si>
  <si>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</si>
  <si>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</si>
  <si>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</si>
  <si>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</si>
  <si>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</si>
  <si>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</si>
  <si>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</si>
  <si>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</si>
  <si>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</si>
  <si>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</si>
  <si>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</si>
  <si>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</si>
  <si>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</si>
  <si>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</si>
  <si>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</si>
  <si>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</si>
  <si>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</si>
  <si>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</si>
  <si>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</si>
  <si>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</si>
  <si>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</si>
  <si>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</si>
  <si>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</si>
  <si>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</si>
  <si>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</si>
  <si>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</si>
  <si>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</si>
  <si>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</si>
  <si>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</si>
  <si>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</si>
  <si>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</si>
  <si>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</si>
  <si>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</si>
  <si>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</si>
  <si>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</si>
  <si>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</si>
  <si>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</si>
  <si>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</si>
  <si>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</si>
  <si>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</si>
  <si>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</si>
  <si>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</si>
  <si>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</si>
  <si>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</si>
  <si>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</si>
  <si>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</si>
  <si>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</si>
  <si>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</si>
  <si>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</si>
  <si>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</si>
  <si>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</si>
  <si>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</si>
  <si>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</si>
  <si>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</si>
  <si>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</si>
  <si>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</si>
  <si>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</si>
  <si>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</si>
  <si>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</si>
  <si>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</si>
  <si>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</si>
  <si>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</si>
  <si>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</si>
  <si>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</si>
  <si>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</si>
  <si>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</si>
  <si>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</si>
  <si>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</si>
  <si>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</si>
  <si>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</si>
  <si>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</si>
  <si>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</si>
  <si>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</si>
  <si>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</si>
  <si>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</si>
  <si>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</si>
  <si>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</si>
  <si>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</si>
  <si>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</si>
  <si>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</si>
  <si>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</si>
  <si>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</si>
  <si>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</si>
  <si>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</si>
  <si>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</si>
  <si>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</si>
  <si>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</si>
  <si>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</si>
  <si>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</si>
  <si>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</si>
  <si>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</si>
  <si>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</si>
  <si>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</si>
  <si>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</si>
  <si>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</si>
  <si>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</si>
  <si>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</si>
  <si>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</si>
  <si>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</si>
  <si>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</si>
  <si>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</si>
  <si>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</si>
  <si>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</si>
  <si>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</si>
  <si>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</si>
  <si>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</si>
  <si>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</si>
  <si>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</si>
  <si>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</si>
  <si>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</si>
  <si>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</si>
  <si>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</si>
  <si>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</si>
  <si>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</si>
  <si>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</si>
  <si>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</si>
  <si>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</si>
  <si>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</si>
  <si>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</si>
  <si>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</si>
  <si>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</si>
  <si>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</si>
  <si>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</si>
  <si>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</si>
  <si>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</si>
  <si>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</si>
  <si>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</si>
  <si>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</si>
  <si>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</si>
  <si>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</si>
  <si>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</si>
  <si>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</si>
  <si>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</si>
  <si>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</si>
  <si>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</si>
  <si>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</si>
  <si>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</si>
  <si>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</si>
  <si>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</si>
  <si>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</si>
  <si>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</si>
  <si>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</si>
  <si>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</si>
  <si>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</si>
  <si>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</si>
  <si>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</si>
  <si>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</si>
  <si>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</si>
  <si>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</si>
  <si>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</si>
  <si>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</si>
  <si>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</si>
  <si>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</si>
  <si>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</si>
  <si>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</si>
  <si>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</si>
  <si>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</si>
  <si>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</si>
  <si>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</si>
  <si>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</si>
  <si>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</si>
  <si>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</si>
  <si>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</si>
  <si>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</si>
  <si>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</si>
  <si>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</si>
  <si>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</si>
  <si>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</si>
  <si>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</si>
  <si>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</si>
  <si>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</si>
  <si>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</si>
  <si>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</si>
  <si>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</si>
  <si>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</si>
  <si>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</si>
  <si>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</si>
  <si>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</si>
  <si>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</si>
  <si>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</si>
  <si>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</si>
  <si>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</si>
  <si>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</si>
  <si>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</si>
  <si>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</si>
  <si>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</si>
  <si>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</si>
  <si>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</si>
  <si>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</si>
  <si>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</si>
  <si>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</si>
  <si>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</si>
  <si>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</si>
  <si>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</si>
  <si>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</si>
  <si>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</si>
  <si>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</si>
  <si>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</si>
  <si>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</si>
  <si>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</si>
  <si>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</si>
  <si>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</si>
  <si>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</si>
  <si>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</si>
  <si>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</si>
  <si>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</si>
  <si>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</si>
  <si>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</si>
  <si>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</si>
  <si>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</si>
  <si>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</si>
  <si>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</si>
  <si>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</si>
  <si>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</si>
  <si>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</si>
  <si>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</si>
  <si>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</si>
  <si>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</si>
  <si>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</si>
  <si>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</si>
  <si>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</si>
  <si>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</si>
  <si>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</si>
  <si>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</si>
  <si>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</si>
  <si>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</si>
  <si>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</si>
  <si>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</si>
  <si>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</si>
  <si>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</si>
  <si>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</si>
  <si>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</si>
  <si>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</si>
  <si>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</si>
  <si>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</si>
  <si>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</si>
  <si>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</si>
  <si>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</si>
  <si>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</si>
  <si>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</si>
  <si>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</si>
  <si>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</si>
  <si>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</si>
  <si>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</si>
  <si>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</si>
  <si>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</si>
  <si>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</si>
  <si>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</si>
  <si>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</si>
  <si>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</si>
  <si>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</si>
  <si>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</si>
  <si>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</si>
  <si>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</si>
  <si>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</si>
  <si>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</si>
  <si>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</si>
  <si>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</si>
  <si>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</si>
  <si>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</si>
  <si>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</si>
  <si>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</si>
  <si>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</si>
  <si>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</si>
  <si>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</si>
  <si>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</si>
  <si>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</si>
  <si>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</si>
  <si>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</si>
  <si>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</si>
  <si>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</si>
  <si>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</si>
  <si>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</si>
  <si>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</si>
  <si>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</si>
  <si>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</si>
  <si>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</si>
  <si>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</si>
  <si>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</si>
  <si>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</si>
  <si>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</si>
  <si>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</si>
  <si>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</si>
  <si>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</si>
  <si>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</si>
  <si>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</si>
  <si>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</si>
  <si>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</si>
  <si>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</si>
  <si>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</si>
  <si>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</si>
  <si>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</si>
  <si>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</si>
  <si>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</si>
  <si>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</si>
  <si>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</si>
  <si>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</si>
  <si>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</si>
  <si>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</si>
  <si>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</si>
  <si>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</si>
  <si>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</si>
  <si>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</si>
  <si>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</si>
  <si>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</si>
  <si>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</si>
  <si>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</si>
  <si>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</si>
  <si>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</si>
  <si>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</si>
  <si>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</si>
  <si>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</si>
  <si>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</si>
  <si>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</si>
  <si>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</si>
  <si>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</si>
  <si>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</si>
  <si>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</si>
  <si>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</si>
  <si>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</si>
  <si>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</si>
  <si>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</si>
  <si>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</si>
  <si>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</si>
  <si>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</si>
  <si>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</si>
  <si>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</si>
  <si>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</si>
  <si>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</si>
  <si>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</si>
  <si>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</si>
  <si>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</si>
  <si>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</si>
  <si>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</si>
  <si>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</si>
  <si>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</si>
  <si>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</si>
  <si>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</si>
  <si>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</si>
  <si>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</si>
  <si>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</si>
  <si>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</si>
  <si>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</si>
  <si>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</si>
  <si>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</si>
  <si>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</si>
  <si>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</si>
  <si>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</si>
  <si>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</si>
  <si>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</si>
  <si>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</si>
  <si>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</si>
  <si>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</si>
  <si>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</si>
  <si>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</si>
  <si>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</si>
  <si>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</si>
  <si>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</si>
  <si>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</si>
  <si>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</si>
  <si>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</si>
  <si>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</si>
  <si>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</si>
  <si>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</si>
  <si>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</si>
  <si>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</si>
  <si>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</si>
  <si>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</si>
  <si>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</si>
  <si>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</si>
  <si>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</si>
  <si>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</si>
  <si>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</si>
  <si>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</si>
  <si>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</si>
  <si>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</si>
  <si>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</si>
  <si>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</si>
  <si>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</si>
  <si>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</si>
  <si>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</si>
  <si>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</si>
  <si>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</si>
  <si>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</si>
  <si>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</si>
  <si>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</si>
  <si>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</si>
  <si>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</si>
  <si>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</si>
  <si>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</si>
  <si>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</si>
  <si>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</si>
  <si>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</si>
  <si>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</si>
  <si>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</si>
  <si>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</si>
  <si>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</si>
  <si>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</si>
  <si>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</si>
  <si>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</si>
  <si>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</si>
  <si>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</si>
  <si>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</si>
  <si>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</si>
  <si>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</si>
  <si>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</si>
  <si>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</si>
  <si>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</si>
  <si>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</si>
  <si>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</si>
  <si>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</si>
  <si>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</si>
  <si>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</si>
  <si>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</si>
  <si>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</si>
  <si>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</si>
  <si>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</si>
  <si>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</si>
  <si>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</si>
  <si>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</si>
  <si>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</si>
  <si>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</si>
  <si>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</si>
  <si>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</si>
  <si>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</si>
  <si>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</si>
  <si>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</si>
  <si>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</si>
  <si>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</si>
  <si>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</si>
  <si>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</si>
  <si>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</si>
  <si>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</si>
  <si>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</si>
  <si>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</si>
  <si>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</si>
  <si>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</si>
  <si>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</si>
  <si>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</si>
  <si>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</si>
  <si>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</si>
  <si>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</si>
  <si>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</si>
  <si>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</si>
  <si>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</si>
  <si>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</si>
  <si>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</si>
  <si>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</si>
  <si>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</si>
  <si>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</si>
  <si>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</si>
  <si>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</si>
  <si>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</si>
  <si>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</si>
  <si>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</si>
  <si>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</si>
  <si>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</si>
  <si>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</si>
  <si>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</si>
  <si>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</si>
  <si>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</si>
  <si>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</si>
  <si>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</si>
  <si>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</si>
  <si>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</si>
  <si>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</si>
  <si>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</si>
  <si>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</si>
  <si>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</si>
  <si>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</si>
  <si>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</si>
  <si>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</si>
  <si>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</si>
  <si>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</si>
  <si>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</si>
  <si>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</si>
  <si>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</si>
  <si>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</si>
  <si>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</si>
  <si>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</si>
  <si>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</si>
  <si>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</si>
  <si>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</si>
  <si>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</si>
  <si>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</si>
  <si>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</si>
  <si>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</si>
  <si>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</si>
  <si>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</si>
  <si>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</si>
  <si>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</si>
  <si>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</si>
  <si>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</si>
  <si>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</si>
  <si>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</si>
  <si>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</si>
  <si>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</si>
  <si>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</si>
  <si>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</si>
  <si>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</si>
  <si>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</si>
  <si>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</si>
  <si>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</si>
  <si>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</si>
  <si>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</si>
  <si>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</si>
  <si>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</si>
  <si>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</si>
  <si>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</si>
  <si>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</si>
  <si>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</si>
  <si>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</si>
  <si>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</si>
  <si>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</si>
  <si>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</si>
  <si>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</si>
  <si>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</si>
  <si>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</si>
  <si>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</si>
  <si>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</si>
  <si>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</si>
  <si>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</si>
  <si>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</si>
  <si>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</si>
  <si>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</si>
  <si>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</si>
  <si>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</si>
  <si>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</si>
  <si>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</si>
  <si>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</si>
  <si>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</si>
  <si>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</si>
  <si>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</si>
  <si>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</si>
  <si>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</si>
  <si>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</si>
  <si>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</si>
  <si>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</si>
  <si>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</si>
  <si>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</si>
  <si>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</si>
  <si>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</si>
  <si>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</si>
  <si>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</si>
  <si>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</si>
  <si>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</si>
  <si>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</si>
  <si>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</si>
  <si>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</si>
  <si>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</si>
  <si>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</si>
  <si>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</si>
  <si>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</si>
  <si>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</si>
  <si>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</si>
  <si>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</si>
  <si>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</si>
  <si>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</si>
  <si>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</si>
  <si>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</si>
  <si>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</si>
  <si>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</si>
  <si>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</si>
  <si>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</si>
  <si>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</si>
  <si>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</si>
  <si>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</si>
  <si>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</si>
  <si>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</si>
  <si>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</si>
  <si>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</si>
  <si>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</si>
  <si>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</si>
  <si>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</si>
  <si>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</si>
  <si>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</si>
  <si>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</si>
  <si>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</si>
  <si>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</si>
  <si>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</si>
  <si>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</si>
  <si>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</si>
  <si>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</si>
  <si>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</si>
  <si>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</si>
  <si>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</si>
  <si>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</si>
  <si>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</si>
  <si>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</si>
  <si>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</si>
  <si>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</si>
  <si>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</si>
  <si>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</si>
  <si>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</si>
  <si>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</si>
  <si>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</si>
  <si>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</si>
  <si>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</si>
  <si>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</si>
  <si>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</si>
  <si>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</si>
  <si>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</si>
  <si>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</si>
  <si>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</si>
  <si>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</si>
  <si>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</si>
  <si>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</si>
  <si>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</si>
  <si>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</si>
  <si>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</si>
  <si>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</si>
  <si>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</si>
  <si>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</si>
  <si>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</si>
  <si>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</si>
  <si>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</si>
  <si>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</si>
  <si>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</si>
  <si>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</si>
  <si>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</si>
  <si>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</si>
  <si>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</si>
  <si>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</si>
  <si>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</si>
  <si>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</si>
  <si>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</si>
  <si>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</si>
  <si>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</si>
  <si>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</si>
  <si>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</si>
  <si>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</si>
  <si>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</si>
  <si>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</si>
  <si>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</si>
  <si>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</si>
  <si>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</si>
  <si>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</si>
  <si>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</si>
  <si>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</si>
  <si>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</si>
  <si>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</si>
  <si>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</si>
  <si>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</si>
  <si>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</si>
  <si>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</si>
  <si>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</si>
  <si>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</si>
  <si>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</si>
  <si>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</si>
  <si>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</si>
  <si>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</si>
  <si>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</si>
  <si>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</si>
  <si>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</si>
  <si>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</si>
  <si>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</si>
  <si>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</si>
  <si>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</si>
  <si>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</si>
  <si>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</si>
  <si>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</si>
  <si>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</si>
  <si>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</si>
  <si>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</si>
  <si>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</si>
  <si>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</si>
  <si>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</si>
  <si>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</si>
  <si>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</si>
  <si>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</si>
  <si>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</si>
  <si>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</si>
  <si>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</si>
  <si>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</si>
  <si>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</si>
  <si>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</si>
  <si>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</si>
  <si>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</si>
  <si>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</si>
  <si>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</si>
  <si>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</si>
  <si>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</si>
  <si>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</si>
  <si>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</si>
  <si>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</si>
  <si>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</si>
  <si>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</si>
  <si>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</si>
  <si>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</si>
  <si>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</si>
  <si>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</si>
  <si>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</si>
  <si>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</si>
  <si>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</si>
  <si>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</si>
  <si>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</si>
  <si>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</si>
  <si>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</si>
  <si>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</si>
  <si>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</si>
  <si>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</si>
  <si>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</si>
  <si>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</si>
  <si>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</si>
  <si>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</si>
  <si>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</si>
  <si>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</si>
  <si>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</si>
  <si>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</si>
  <si>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</si>
  <si>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</si>
  <si>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</si>
  <si>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</si>
  <si>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</si>
  <si>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</si>
  <si>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</si>
  <si>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</si>
  <si>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</si>
  <si>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</si>
  <si>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</si>
  <si>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</si>
  <si>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</si>
  <si>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</si>
  <si>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</si>
  <si>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</si>
  <si>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</si>
  <si>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</si>
  <si>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</si>
  <si>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</si>
  <si>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</si>
  <si>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</si>
  <si>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</si>
  <si>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</si>
  <si>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</si>
  <si>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</si>
  <si>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</si>
  <si>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</si>
  <si>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</si>
  <si>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</si>
  <si>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</si>
  <si>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</si>
  <si>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</si>
  <si>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</si>
  <si>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</si>
  <si>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</si>
  <si>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</si>
  <si>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</si>
  <si>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</si>
  <si>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</si>
  <si>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</si>
  <si>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</si>
  <si>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</si>
  <si>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</si>
  <si>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</si>
  <si>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</si>
  <si>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</si>
  <si>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</si>
  <si>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</si>
  <si>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</si>
  <si>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</si>
  <si>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</si>
  <si>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</si>
  <si>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</si>
  <si>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</si>
  <si>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</si>
  <si>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</si>
  <si>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</si>
  <si>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</si>
  <si>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</si>
  <si>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</si>
  <si>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</si>
  <si>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</si>
  <si>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</si>
  <si>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</si>
  <si>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</si>
  <si>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</si>
  <si>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</si>
  <si>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</si>
  <si>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</si>
  <si>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</si>
  <si>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</si>
  <si>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</si>
  <si>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</si>
  <si>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</si>
  <si>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</si>
  <si>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</si>
  <si>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</si>
  <si>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</si>
  <si>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</si>
  <si>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</si>
  <si>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</si>
  <si>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</si>
  <si>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</si>
  <si>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</si>
  <si>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</si>
  <si>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</si>
  <si>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</si>
  <si>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</si>
  <si>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</si>
  <si>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</si>
  <si>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</si>
  <si>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</si>
  <si>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</si>
  <si>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</si>
  <si>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</si>
  <si>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</si>
  <si>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</si>
  <si>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</si>
  <si>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</si>
  <si>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</si>
  <si>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</si>
  <si>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</si>
  <si>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</si>
  <si>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</si>
  <si>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</si>
  <si>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</si>
  <si>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</si>
  <si>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</si>
  <si>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</si>
  <si>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</si>
  <si>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</si>
  <si>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</si>
  <si>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</si>
  <si>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</si>
  <si>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</si>
  <si>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</si>
  <si>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</si>
  <si>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</si>
  <si>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</si>
  <si>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</si>
  <si>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</si>
  <si>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</si>
  <si>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</si>
  <si>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</si>
  <si>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</si>
  <si>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</si>
  <si>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</si>
  <si>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</si>
  <si>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</si>
  <si>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</si>
  <si>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</si>
  <si>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</si>
  <si>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</si>
  <si>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</si>
  <si>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</si>
  <si>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</si>
  <si>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</si>
  <si>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</si>
  <si>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</si>
  <si>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</si>
  <si>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</si>
  <si>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</si>
  <si>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</si>
  <si>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</si>
  <si>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</si>
  <si>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</si>
  <si>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</si>
  <si>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</si>
  <si>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</si>
  <si>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</si>
  <si>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</si>
  <si>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</si>
  <si>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</si>
  <si>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</si>
  <si>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</si>
  <si>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</si>
  <si>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</si>
  <si>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</si>
  <si>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</si>
  <si>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</si>
  <si>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</si>
  <si>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</si>
  <si>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</si>
  <si>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</si>
  <si>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</si>
  <si>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</si>
  <si>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</si>
  <si>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</si>
  <si>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</si>
  <si>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</si>
  <si>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</si>
  <si>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</si>
  <si>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</si>
  <si>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</si>
  <si>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</si>
  <si>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</si>
  <si>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</si>
  <si>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</si>
  <si>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</si>
  <si>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</si>
  <si>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</si>
  <si>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</si>
  <si>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</si>
  <si>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</si>
  <si>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</si>
  <si>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</si>
  <si>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</si>
  <si>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</si>
  <si>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</si>
  <si>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</si>
  <si>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</si>
  <si>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</si>
  <si>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</si>
  <si>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</si>
  <si>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</si>
  <si>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</si>
  <si>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</si>
  <si>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</si>
  <si>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</si>
  <si>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</si>
  <si>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</si>
  <si>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</si>
  <si>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</si>
  <si>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</si>
  <si>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</si>
  <si>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</si>
  <si>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</si>
  <si>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</si>
  <si>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</si>
  <si>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</si>
  <si>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</si>
  <si>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</si>
  <si>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</si>
  <si>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</si>
  <si>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</si>
  <si>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</si>
  <si>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</si>
  <si>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</si>
  <si>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</si>
  <si>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</si>
  <si>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</si>
  <si>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</si>
  <si>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</si>
  <si>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</si>
  <si>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</si>
  <si>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</si>
  <si>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</si>
  <si>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</si>
  <si>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</si>
  <si>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</si>
  <si>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</si>
  <si>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</si>
  <si>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</si>
  <si>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</si>
  <si>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</si>
  <si>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</si>
  <si>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</si>
  <si>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</si>
  <si>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</si>
  <si>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</si>
  <si>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</si>
  <si>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</si>
  <si>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</si>
  <si>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</si>
  <si>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</si>
  <si>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</si>
  <si>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</si>
  <si>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</si>
  <si>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</si>
  <si>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</si>
  <si>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</si>
  <si>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</si>
  <si>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</si>
  <si>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</si>
  <si>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</si>
  <si>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</si>
  <si>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</si>
  <si>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</si>
  <si>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</si>
  <si>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</si>
  <si>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</si>
  <si>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</si>
  <si>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</si>
  <si>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</si>
  <si>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</si>
  <si>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</si>
  <si>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</si>
  <si>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</si>
  <si>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</si>
  <si>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</si>
  <si>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</si>
  <si>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</si>
  <si>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</si>
  <si>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</si>
  <si>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</si>
  <si>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</si>
  <si>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</si>
  <si>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</si>
  <si>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</si>
  <si>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</si>
  <si>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</si>
  <si>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</si>
  <si>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</si>
  <si>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</si>
  <si>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</si>
  <si>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</si>
  <si>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</si>
  <si>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</si>
  <si>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</si>
  <si>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</si>
  <si>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</si>
  <si>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</si>
  <si>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</si>
  <si>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</si>
  <si>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</si>
  <si>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</si>
  <si>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</si>
  <si>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</si>
  <si>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</si>
  <si>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</si>
  <si>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</si>
  <si>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</si>
  <si>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</si>
  <si>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</si>
  <si>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</si>
  <si>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</si>
  <si>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</si>
  <si>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</si>
  <si>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</si>
  <si>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</si>
  <si>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</si>
  <si>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</si>
  <si>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</si>
  <si>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</si>
  <si>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</si>
  <si>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</si>
  <si>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</si>
  <si>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</si>
  <si>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</si>
  <si>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</si>
  <si>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</si>
  <si>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</si>
  <si>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</si>
  <si>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</si>
  <si>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</si>
  <si>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</si>
  <si>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</si>
  <si>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</si>
  <si>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</si>
  <si>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</si>
  <si>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</si>
  <si>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</si>
  <si>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</si>
  <si>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</si>
  <si>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</si>
  <si>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</si>
  <si>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</si>
  <si>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</si>
  <si>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</si>
  <si>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</si>
  <si>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</si>
  <si>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</si>
  <si>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</si>
  <si>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</si>
  <si>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</si>
  <si>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</si>
  <si>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</si>
  <si>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</si>
  <si>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</si>
  <si>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</si>
  <si>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</si>
  <si>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</si>
  <si>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</si>
  <si>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</si>
  <si>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</si>
  <si>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</si>
  <si>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</si>
  <si>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</si>
  <si>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</si>
  <si>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</si>
  <si>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</si>
  <si>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</si>
  <si>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</si>
  <si>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</si>
  <si>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</si>
  <si>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</si>
  <si>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</si>
  <si>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</si>
  <si>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</si>
  <si>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</si>
  <si>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</si>
  <si>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</si>
  <si>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</si>
  <si>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</si>
  <si>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</si>
  <si>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</si>
  <si>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</si>
  <si>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</si>
  <si>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</si>
  <si>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</si>
  <si>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</si>
  <si>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</si>
  <si>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</si>
  <si>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</si>
  <si>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</si>
  <si>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</si>
  <si>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</si>
  <si>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</si>
  <si>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</si>
  <si>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</si>
  <si>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</si>
  <si>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</si>
  <si>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</si>
  <si>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</si>
  <si>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</si>
  <si>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</si>
  <si>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</si>
  <si>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</si>
  <si>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</si>
  <si>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</si>
  <si>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</si>
  <si>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</si>
  <si>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</si>
  <si>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</si>
  <si>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</si>
  <si>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</si>
  <si>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</si>
  <si>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</si>
  <si>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</si>
  <si>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</si>
  <si>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</si>
  <si>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</si>
  <si>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</si>
  <si>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</si>
  <si>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</si>
  <si>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</si>
  <si>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</si>
  <si>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</si>
  <si>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</si>
  <si>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</si>
  <si>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</si>
  <si>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</si>
  <si>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</si>
  <si>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</si>
  <si>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</si>
  <si>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</si>
  <si>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</si>
  <si>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</si>
  <si>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</si>
  <si>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</si>
  <si>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</si>
  <si>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</si>
  <si>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</si>
  <si>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</si>
  <si>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</si>
  <si>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</si>
  <si>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</si>
  <si>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</si>
  <si>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</si>
  <si>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</si>
  <si>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</si>
  <si>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</si>
  <si>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</si>
  <si>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</si>
  <si>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</si>
  <si>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</si>
  <si>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</si>
  <si>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</si>
  <si>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</si>
  <si>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</si>
  <si>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</si>
  <si>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</si>
  <si>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</si>
  <si>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</si>
  <si>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</si>
  <si>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</si>
  <si>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</si>
  <si>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</si>
  <si>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</si>
  <si>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</si>
  <si>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</si>
  <si>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</si>
  <si>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</si>
  <si>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</si>
  <si>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</si>
  <si>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</si>
  <si>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</si>
  <si>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</si>
  <si>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</si>
  <si>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</si>
  <si>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</si>
  <si>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</si>
  <si>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</si>
  <si>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</si>
  <si>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</si>
  <si>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</si>
  <si>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</si>
  <si>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</si>
  <si>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</si>
  <si>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</si>
  <si>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</si>
  <si>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</si>
  <si>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</si>
  <si>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</si>
  <si>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</si>
  <si>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</si>
  <si>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</si>
  <si>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</si>
  <si>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</si>
  <si>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</si>
  <si>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</si>
  <si>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</si>
  <si>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</si>
  <si>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</si>
  <si>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</si>
  <si>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</si>
  <si>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</si>
  <si>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</si>
  <si>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</si>
  <si>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</si>
  <si>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</si>
  <si>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</si>
  <si>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</si>
  <si>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</si>
  <si>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</si>
  <si>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</si>
  <si>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</si>
  <si>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</si>
  <si>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</si>
  <si>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</si>
  <si>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</si>
  <si>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</si>
  <si>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</si>
  <si>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</si>
  <si>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</si>
  <si>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</si>
  <si>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</si>
  <si>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</si>
  <si>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</si>
  <si>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</si>
  <si>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</si>
  <si>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</si>
  <si>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</si>
  <si>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</si>
  <si>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</si>
  <si>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</si>
  <si>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</si>
  <si>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</si>
  <si>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</si>
  <si>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</si>
  <si>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</si>
  <si>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</si>
  <si>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</si>
  <si>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</si>
  <si>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</si>
  <si>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</si>
  <si>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</si>
  <si>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</si>
  <si>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</si>
  <si>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</si>
  <si>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</si>
  <si>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</si>
  <si>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</si>
  <si>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</si>
  <si>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</si>
  <si>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</si>
  <si>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</si>
  <si>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</si>
  <si>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</si>
  <si>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</si>
  <si>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</si>
  <si>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</si>
  <si>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</si>
  <si>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</si>
  <si>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</si>
  <si>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</si>
  <si>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</si>
  <si>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</si>
  <si>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</si>
  <si>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</si>
  <si>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</si>
  <si>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</si>
  <si>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</si>
  <si>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</si>
  <si>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</si>
  <si>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</si>
  <si>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</si>
  <si>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</si>
  <si>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</si>
  <si>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</si>
  <si>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</si>
  <si>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</si>
  <si>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</si>
  <si>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</si>
  <si>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</si>
  <si>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</si>
  <si>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</si>
  <si>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</si>
  <si>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</si>
  <si>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</si>
  <si>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</si>
  <si>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</si>
  <si>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</si>
  <si>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</si>
  <si>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</si>
  <si>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</si>
  <si>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</si>
  <si>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</si>
  <si>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</si>
  <si>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</si>
  <si>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</si>
  <si>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</si>
  <si>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</si>
  <si>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</si>
  <si>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</si>
  <si>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</si>
  <si>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</si>
  <si>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</si>
  <si>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</si>
  <si>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</si>
  <si>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</si>
  <si>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</si>
  <si>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</si>
  <si>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</si>
  <si>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</si>
  <si>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</si>
  <si>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</si>
  <si>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</si>
  <si>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</si>
  <si>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</si>
  <si>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</si>
  <si>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</si>
  <si>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</si>
  <si>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</si>
  <si>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</si>
  <si>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</si>
  <si>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</si>
  <si>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</si>
  <si>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</si>
  <si>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</si>
  <si>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</si>
  <si>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</si>
  <si>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</si>
  <si>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</si>
  <si>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</si>
  <si>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</si>
  <si>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</si>
  <si>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</si>
  <si>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</si>
  <si>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</si>
  <si>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</si>
  <si>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</si>
  <si>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</si>
  <si>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</si>
  <si>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</si>
  <si>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</si>
  <si>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</si>
  <si>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</si>
  <si>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</si>
  <si>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</si>
  <si>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</si>
  <si>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</si>
  <si>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</si>
  <si>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</si>
  <si>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</si>
  <si>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</si>
  <si>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</si>
  <si>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</si>
  <si>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</si>
  <si>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</si>
  <si>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</si>
  <si>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</si>
  <si>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</si>
  <si>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</si>
  <si>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</si>
  <si>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</si>
  <si>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</si>
  <si>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</si>
  <si>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</si>
  <si>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</si>
  <si>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</si>
  <si>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</si>
  <si>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</si>
  <si>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</si>
  <si>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</si>
  <si>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</si>
  <si>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</si>
  <si>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</si>
  <si>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</si>
  <si>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</si>
  <si>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</si>
  <si>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</si>
  <si>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</si>
  <si>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</si>
  <si>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</si>
  <si>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</si>
  <si>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</si>
  <si>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</si>
  <si>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</si>
  <si>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</si>
  <si>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</si>
  <si>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</si>
  <si>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</si>
  <si>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</si>
  <si>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</si>
  <si>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</si>
  <si>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</si>
  <si>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</si>
  <si>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</si>
  <si>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</si>
  <si>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</si>
  <si>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</si>
  <si>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</si>
  <si>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</si>
  <si>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</si>
  <si>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</si>
  <si>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</si>
  <si>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</si>
  <si>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</si>
  <si>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</si>
  <si>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</si>
  <si>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</si>
  <si>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</si>
  <si>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</si>
  <si>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</si>
  <si>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</si>
  <si>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</si>
  <si>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</si>
  <si>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</si>
  <si>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</si>
  <si>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</si>
  <si>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</si>
  <si>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</si>
  <si>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</si>
  <si>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</si>
  <si>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</si>
  <si>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</si>
  <si>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</si>
  <si>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</si>
  <si>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</si>
  <si>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</si>
  <si>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</si>
  <si>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</si>
  <si>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</si>
  <si>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</si>
  <si>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</si>
  <si>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</si>
  <si>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</si>
  <si>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</si>
  <si>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</si>
  <si>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</si>
  <si>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</si>
  <si>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</si>
  <si>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</si>
  <si>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</si>
  <si>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</si>
  <si>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</si>
  <si>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</si>
  <si>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</si>
  <si>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</si>
  <si>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</si>
  <si>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</si>
  <si>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</si>
  <si>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</si>
  <si>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</si>
  <si>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</si>
  <si>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</si>
  <si>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</si>
  <si>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</si>
  <si>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</si>
  <si>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</si>
  <si>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</si>
  <si>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</si>
  <si>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</si>
  <si>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</si>
  <si>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</si>
  <si>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</si>
  <si>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</si>
  <si>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</si>
  <si>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</si>
  <si>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</si>
  <si>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</si>
  <si>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</si>
  <si>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</si>
  <si>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</si>
  <si>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</si>
  <si>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</si>
  <si>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</si>
  <si>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</si>
  <si>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</si>
  <si>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</si>
  <si>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</si>
  <si>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</si>
  <si>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</si>
  <si>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</si>
  <si>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</si>
  <si>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</si>
  <si>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</si>
  <si>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</si>
  <si>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</si>
  <si>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</si>
  <si>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</si>
  <si>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</si>
  <si>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</si>
  <si>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</si>
  <si>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</si>
  <si>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</si>
  <si>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</si>
  <si>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</si>
  <si>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</si>
  <si>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</si>
  <si>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</si>
  <si>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</si>
  <si>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</si>
  <si>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</si>
  <si>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</si>
  <si>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</si>
  <si>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</si>
  <si>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</si>
  <si>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</si>
  <si>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</si>
  <si>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</si>
  <si>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</si>
  <si>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</si>
  <si>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</si>
  <si>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</si>
  <si>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</si>
  <si>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</si>
  <si>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</si>
  <si>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</si>
  <si>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</si>
  <si>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</si>
  <si>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</si>
  <si>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</si>
  <si>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</si>
  <si>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</si>
  <si>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</si>
  <si>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</si>
  <si>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</si>
  <si>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</si>
  <si>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</si>
  <si>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</si>
  <si>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</si>
  <si>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</si>
  <si>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</si>
  <si>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</si>
  <si>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</si>
  <si>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</si>
  <si>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</si>
  <si>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</si>
  <si>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</si>
  <si>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</si>
  <si>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</si>
  <si>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</si>
  <si>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</si>
  <si>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</si>
  <si>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</si>
  <si>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</si>
  <si>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</si>
  <si>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</si>
  <si>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</si>
  <si>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</si>
  <si>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</si>
  <si>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</si>
  <si>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</si>
  <si>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</si>
  <si>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</si>
  <si>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</si>
  <si>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</si>
  <si>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</si>
  <si>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</si>
  <si>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</si>
  <si>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</si>
  <si>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</si>
  <si>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</si>
  <si>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</si>
  <si>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</si>
  <si>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</si>
  <si>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</si>
  <si>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</si>
  <si>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</si>
  <si>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</si>
  <si>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</si>
  <si>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</si>
  <si>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</si>
  <si>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</si>
  <si>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</si>
  <si>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</si>
  <si>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</si>
  <si>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</si>
  <si>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</si>
  <si>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</si>
  <si>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</si>
  <si>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</si>
  <si>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</si>
  <si>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</si>
  <si>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</si>
  <si>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</si>
  <si>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</si>
  <si>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</si>
  <si>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</si>
  <si>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</si>
  <si>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</si>
  <si>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</si>
  <si>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</si>
  <si>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</si>
  <si>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</si>
  <si>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</si>
  <si>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</si>
  <si>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</si>
  <si>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</si>
  <si>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</si>
  <si>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</si>
  <si>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</si>
  <si>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</si>
  <si>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</si>
  <si>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</si>
  <si>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</si>
  <si>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</si>
  <si>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</si>
  <si>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</si>
  <si>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</si>
  <si>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</si>
  <si>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</si>
  <si>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</si>
  <si>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</si>
  <si>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</si>
  <si>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</si>
  <si>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</si>
  <si>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</si>
  <si>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</si>
  <si>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</si>
  <si>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</si>
  <si>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</si>
  <si>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</si>
  <si>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</si>
  <si>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</si>
  <si>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</si>
  <si>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</si>
  <si>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</si>
  <si>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</si>
  <si>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</si>
  <si>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</si>
  <si>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</si>
  <si>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</si>
  <si>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</si>
  <si>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</si>
  <si>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</si>
  <si>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</si>
  <si>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</si>
  <si>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</si>
  <si>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</si>
  <si>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</si>
  <si>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</si>
  <si>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</si>
  <si>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</si>
  <si>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</si>
  <si>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</si>
  <si>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</si>
  <si>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</si>
  <si>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</si>
  <si>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</si>
  <si>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</si>
  <si>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</si>
  <si>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</si>
  <si>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</si>
  <si>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</si>
  <si>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</si>
  <si>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</si>
  <si>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</si>
  <si>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</si>
  <si>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</si>
  <si>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</si>
  <si>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</si>
  <si>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</si>
  <si>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</si>
  <si>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</si>
  <si>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</si>
  <si>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</si>
  <si>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</si>
  <si>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</si>
  <si>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</si>
  <si>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</si>
  <si>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</si>
  <si>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</si>
  <si>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</si>
  <si>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</si>
  <si>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</si>
  <si>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</si>
  <si>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</si>
  <si>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</si>
  <si>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</si>
  <si>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</si>
  <si>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</si>
  <si>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</si>
  <si>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</si>
  <si>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</si>
  <si>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</si>
  <si>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</si>
  <si>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</si>
  <si>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</si>
  <si>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</si>
  <si>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</si>
  <si>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</si>
  <si>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</si>
  <si>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</si>
  <si>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</si>
  <si>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</si>
  <si>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</si>
  <si>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</si>
  <si>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</si>
  <si>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</si>
  <si>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</si>
  <si>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</si>
  <si>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</si>
  <si>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</si>
  <si>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</si>
  <si>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</si>
  <si>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</si>
  <si>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</si>
  <si>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</si>
  <si>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</si>
  <si>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</si>
  <si>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</si>
  <si>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</si>
  <si>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</si>
  <si>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</si>
  <si>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</si>
  <si>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</si>
  <si>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</si>
  <si>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</si>
  <si>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</si>
  <si>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</si>
  <si>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</si>
  <si>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</si>
  <si>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</si>
  <si>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</si>
  <si>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</si>
  <si>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</si>
  <si>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</si>
  <si>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</si>
  <si>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</si>
  <si>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</si>
  <si>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</si>
  <si>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</si>
  <si>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</si>
  <si>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</si>
  <si>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</si>
  <si>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</si>
  <si>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</si>
  <si>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</si>
  <si>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</si>
  <si>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</si>
  <si>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</si>
  <si>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</si>
  <si>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</si>
  <si>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</si>
  <si>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</si>
  <si>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</si>
  <si>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</si>
  <si>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</si>
  <si>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</si>
  <si>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</si>
  <si>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</si>
  <si>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</si>
  <si>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</si>
  <si>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</si>
  <si>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</si>
  <si>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</si>
  <si>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</si>
  <si>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</si>
  <si>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</si>
  <si>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</si>
  <si>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</si>
  <si>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</si>
  <si>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</si>
  <si>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</si>
  <si>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</si>
  <si>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</si>
  <si>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</si>
  <si>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</si>
  <si>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</si>
  <si>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</si>
  <si>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</si>
  <si>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</si>
  <si>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</si>
  <si>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</si>
  <si>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</si>
  <si>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</si>
  <si>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</si>
  <si>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</si>
  <si>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</si>
  <si>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</si>
  <si>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</si>
  <si>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</si>
  <si>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</si>
  <si>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</si>
  <si>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</si>
  <si>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</si>
  <si>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</si>
  <si>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</si>
  <si>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</si>
  <si>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</si>
  <si>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</si>
  <si>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</si>
  <si>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</si>
  <si>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</si>
  <si>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</si>
  <si>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</si>
  <si>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</si>
  <si>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</si>
  <si>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</si>
  <si>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</si>
  <si>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</si>
  <si>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</si>
  <si>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</si>
  <si>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</si>
  <si>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</si>
  <si>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</si>
  <si>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</si>
  <si>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</si>
  <si>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</si>
  <si>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</si>
  <si>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</si>
  <si>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</si>
  <si>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</si>
  <si>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</si>
  <si>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</si>
  <si>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</si>
  <si>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</si>
  <si>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</si>
  <si>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</si>
  <si>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</si>
  <si>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</si>
  <si>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</si>
  <si>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</si>
  <si>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</si>
  <si>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</si>
  <si>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</si>
  <si>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</si>
  <si>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</si>
  <si>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</si>
  <si>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</si>
  <si>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</si>
  <si>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</si>
  <si>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</si>
  <si>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</si>
  <si>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</si>
  <si>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</si>
  <si>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</si>
  <si>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</si>
  <si>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</si>
  <si>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</si>
  <si>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</si>
  <si>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</si>
  <si>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</si>
  <si>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</si>
  <si>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</si>
  <si>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</si>
  <si>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</si>
  <si>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</si>
  <si>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</si>
  <si>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</si>
  <si>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</si>
  <si>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</si>
  <si>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</si>
  <si>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</si>
  <si>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</si>
  <si>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</si>
  <si>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</si>
  <si>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</si>
  <si>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</si>
  <si>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</si>
  <si>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</si>
  <si>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</si>
  <si>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</si>
  <si>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</si>
  <si>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</si>
  <si>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</si>
  <si>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</si>
  <si>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</si>
  <si>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</si>
  <si>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</si>
  <si>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</si>
  <si>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</si>
  <si>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</si>
  <si>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</si>
  <si>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</si>
  <si>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</si>
  <si>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</si>
  <si>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</si>
  <si>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</si>
  <si>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</si>
  <si>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</si>
  <si>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</si>
  <si>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</si>
  <si>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</si>
  <si>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</si>
  <si>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</si>
  <si>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</si>
  <si>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</si>
  <si>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</si>
  <si>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</si>
  <si>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</si>
  <si>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</si>
  <si>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</si>
  <si>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</si>
  <si>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</si>
  <si>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</si>
  <si>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</si>
  <si>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</si>
  <si>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</si>
  <si>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</si>
  <si>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</si>
  <si>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</si>
  <si>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</si>
  <si>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</si>
  <si>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</si>
  <si>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</si>
  <si>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</si>
  <si>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</si>
  <si>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</si>
  <si>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</si>
  <si>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</si>
  <si>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</si>
  <si>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</si>
  <si>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</si>
  <si>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</si>
  <si>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</si>
  <si>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</si>
  <si>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</si>
  <si>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</si>
  <si>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</si>
  <si>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</si>
  <si>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</si>
  <si>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</si>
  <si>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</si>
  <si>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</si>
  <si>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</si>
  <si>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</si>
  <si>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</si>
  <si>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</si>
  <si>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</si>
  <si>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</si>
  <si>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</si>
  <si>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</si>
  <si>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</si>
  <si>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</si>
  <si>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</si>
  <si>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</si>
  <si>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</si>
  <si>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</si>
  <si>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</si>
  <si>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</si>
  <si>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</si>
  <si>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</si>
  <si>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</si>
  <si>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</si>
  <si>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</si>
  <si>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</si>
  <si>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</si>
  <si>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</si>
  <si>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</si>
  <si>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</si>
  <si>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</si>
  <si>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</si>
  <si>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</si>
  <si>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</si>
  <si>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</si>
  <si>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</si>
  <si>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</si>
  <si>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</si>
  <si>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</si>
  <si>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</si>
  <si>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</si>
  <si>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</si>
  <si>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</si>
  <si>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</si>
  <si>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</si>
  <si>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</si>
  <si>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</si>
  <si>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</si>
  <si>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</si>
  <si>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</si>
  <si>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</si>
  <si>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</si>
  <si>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</si>
  <si>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</si>
  <si>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</si>
  <si>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</si>
  <si>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</si>
  <si>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</si>
  <si>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</si>
  <si>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</si>
  <si>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</si>
  <si>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</si>
  <si>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</si>
  <si>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</si>
  <si>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</si>
  <si>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</si>
  <si>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</si>
  <si>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</si>
  <si>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</si>
  <si>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</si>
  <si>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</si>
  <si>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</si>
  <si>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</si>
  <si>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</si>
  <si>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</si>
  <si>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</si>
  <si>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</si>
  <si>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</si>
  <si>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</si>
  <si>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</si>
  <si>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</si>
  <si>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</si>
  <si>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</si>
  <si>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</si>
  <si>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</si>
  <si>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</si>
  <si>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</si>
  <si>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</si>
  <si>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</si>
  <si>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</si>
  <si>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</si>
  <si>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</si>
  <si>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</si>
  <si>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</si>
  <si>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</si>
  <si>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</si>
  <si>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</si>
  <si>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</si>
  <si>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</si>
  <si>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</si>
  <si>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</si>
  <si>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</si>
  <si>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</si>
  <si>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</si>
  <si>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</si>
  <si>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</si>
  <si>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</si>
  <si>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</si>
  <si>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</si>
  <si>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</si>
  <si>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</si>
  <si>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</si>
  <si>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</si>
  <si>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</si>
  <si>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</si>
  <si>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</si>
  <si>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</si>
  <si>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</si>
  <si>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</si>
  <si>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</si>
  <si>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</si>
  <si>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</si>
  <si>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</si>
  <si>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</si>
  <si>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</si>
  <si>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</si>
  <si>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</si>
  <si>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</si>
  <si>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</si>
  <si>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</si>
  <si>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</si>
  <si>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</si>
  <si>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</si>
  <si>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</si>
  <si>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</si>
  <si>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</si>
  <si>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</si>
  <si>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</si>
  <si>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</si>
  <si>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</si>
  <si>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</si>
  <si>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</si>
  <si>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</si>
  <si>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</si>
  <si>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</si>
  <si>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</si>
  <si>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</si>
  <si>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</si>
  <si>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</si>
  <si>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</si>
  <si>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</si>
  <si>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</si>
  <si>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</si>
  <si>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</si>
  <si>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</si>
  <si>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</si>
  <si>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</si>
  <si>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</si>
  <si>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</si>
  <si>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</si>
  <si>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</si>
  <si>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</si>
  <si>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</si>
  <si>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</si>
  <si>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</si>
  <si>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</si>
  <si>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</si>
  <si>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</si>
  <si>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</si>
  <si>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</si>
  <si>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</si>
  <si>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</si>
  <si>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</si>
  <si>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</si>
  <si>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</si>
  <si>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</si>
  <si>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</si>
  <si>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</si>
  <si>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</si>
  <si>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</si>
  <si>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</si>
  <si>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</si>
  <si>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</si>
  <si>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</si>
  <si>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</si>
  <si>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</si>
  <si>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</si>
  <si>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</si>
  <si>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</si>
  <si>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</si>
  <si>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</si>
  <si>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</si>
  <si>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</si>
  <si>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</si>
  <si>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</si>
  <si>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</si>
  <si>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</si>
  <si>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</si>
  <si>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</si>
  <si>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</si>
  <si>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</si>
  <si>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</si>
  <si>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</si>
  <si>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</si>
  <si>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</si>
  <si>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</si>
  <si>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</si>
  <si>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</si>
  <si>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</si>
  <si>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</si>
  <si>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</si>
  <si>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</si>
  <si>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</si>
  <si>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</si>
  <si>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</si>
  <si>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</si>
  <si>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</si>
  <si>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</si>
  <si>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</si>
  <si>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</si>
  <si>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</si>
  <si>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</si>
  <si>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</si>
  <si>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</si>
  <si>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</si>
  <si>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</si>
  <si>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</si>
  <si>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</si>
  <si>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</si>
  <si>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</si>
  <si>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</si>
  <si>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</si>
  <si>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</si>
  <si>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</si>
  <si>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</si>
  <si>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</si>
  <si>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</si>
  <si>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</si>
  <si>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</si>
  <si>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</si>
  <si>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</si>
  <si>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</si>
  <si>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</si>
  <si>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</si>
  <si>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</si>
  <si>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</si>
  <si>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</si>
  <si>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</si>
  <si>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</si>
  <si>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</si>
  <si>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</si>
  <si>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</si>
  <si>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</si>
  <si>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</si>
  <si>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</si>
  <si>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</si>
  <si>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</si>
  <si>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</si>
  <si>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</si>
  <si>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</si>
  <si>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</si>
  <si>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</si>
  <si>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</si>
  <si>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</si>
  <si>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</si>
  <si>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</si>
  <si>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</si>
  <si>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</si>
  <si>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</si>
  <si>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</si>
  <si>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</si>
  <si>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</si>
  <si>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</si>
  <si>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</si>
  <si>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</si>
  <si>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</si>
  <si>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</si>
  <si>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</si>
  <si>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</si>
  <si>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</si>
  <si>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</si>
  <si>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</si>
  <si>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</si>
  <si>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</si>
  <si>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</si>
  <si>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</si>
  <si>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</si>
  <si>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</si>
  <si>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</si>
  <si>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</si>
  <si>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</si>
  <si>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</si>
  <si>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</si>
  <si>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</si>
  <si>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</si>
  <si>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</si>
  <si>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</si>
  <si>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</si>
  <si>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</si>
  <si>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</si>
  <si>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</si>
  <si>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</si>
  <si>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</si>
  <si>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</si>
  <si>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</si>
  <si>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</si>
  <si>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</si>
  <si>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</si>
  <si>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</si>
  <si>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</si>
  <si>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</si>
  <si>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</si>
  <si>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</si>
  <si>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</si>
  <si>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</si>
  <si>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</si>
  <si>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</si>
  <si>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</si>
  <si>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</si>
  <si>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</si>
  <si>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</si>
  <si>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</si>
  <si>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</si>
  <si>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</si>
  <si>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</si>
  <si>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</si>
  <si>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</si>
  <si>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</si>
  <si>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</si>
  <si>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</si>
  <si>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</si>
  <si>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</si>
  <si>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</si>
  <si>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</si>
  <si>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</si>
  <si>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</si>
  <si>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</si>
  <si>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</si>
  <si>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</si>
  <si>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</si>
  <si>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</si>
  <si>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</si>
  <si>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</si>
  <si>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</si>
  <si>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</si>
  <si>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</si>
  <si>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</si>
  <si>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</si>
  <si>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</si>
  <si>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</si>
  <si>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</si>
  <si>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</si>
  <si>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</si>
  <si>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</si>
  <si>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</si>
  <si>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</si>
  <si>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</si>
  <si>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</si>
  <si>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</si>
  <si>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</si>
  <si>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</si>
  <si>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</si>
  <si>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</si>
  <si>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</si>
  <si>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</si>
  <si>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</si>
  <si>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</si>
  <si>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</si>
  <si>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</si>
  <si>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</si>
  <si>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</si>
  <si>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</si>
  <si>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</si>
  <si>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</si>
  <si>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</si>
  <si>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</si>
  <si>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</si>
  <si>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</si>
  <si>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</si>
  <si>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</si>
  <si>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</si>
  <si>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</si>
  <si>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</si>
  <si>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</si>
  <si>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</si>
  <si>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</si>
  <si>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</si>
  <si>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</si>
  <si>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</si>
  <si>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</si>
  <si>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</si>
  <si>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</si>
  <si>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</si>
  <si>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</si>
  <si>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</si>
  <si>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</si>
  <si>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</si>
  <si>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</si>
  <si>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</si>
  <si>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</si>
  <si>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</si>
  <si>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</si>
  <si>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</si>
  <si>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</si>
  <si>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</si>
  <si>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</si>
  <si>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</si>
  <si>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</si>
  <si>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</si>
  <si>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</si>
  <si>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</si>
  <si>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</si>
  <si>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</si>
  <si>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</si>
  <si>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</si>
  <si>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</si>
  <si>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</si>
  <si>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</si>
  <si>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</si>
  <si>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</si>
  <si>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</si>
  <si>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</si>
  <si>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</si>
  <si>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</si>
  <si>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</si>
  <si>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</si>
  <si>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</si>
  <si>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</si>
  <si>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</si>
  <si>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</si>
  <si>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</si>
  <si>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</si>
  <si>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</si>
  <si>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</si>
  <si>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</si>
  <si>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</si>
  <si>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</si>
  <si>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</si>
  <si>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</si>
  <si>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</si>
  <si>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</si>
  <si>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</si>
  <si>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</si>
  <si>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</si>
  <si>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</si>
  <si>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</si>
  <si>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</si>
  <si>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</si>
  <si>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</si>
  <si>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</si>
  <si>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</si>
  <si>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</si>
  <si>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</si>
  <si>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</si>
  <si>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</si>
  <si>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</si>
  <si>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</si>
  <si>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</si>
  <si>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</si>
  <si>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</si>
  <si>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</si>
  <si>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</si>
  <si>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</si>
  <si>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</si>
  <si>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</si>
  <si>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</si>
  <si>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</si>
  <si>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</si>
  <si>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</si>
  <si>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</si>
  <si>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</si>
  <si>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</si>
  <si>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</si>
  <si>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</si>
  <si>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</si>
  <si>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</si>
  <si>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</si>
  <si>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</si>
  <si>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</si>
  <si>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</si>
  <si>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</si>
  <si>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</si>
  <si>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</si>
  <si>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</si>
  <si>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</si>
  <si>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</si>
  <si>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</si>
  <si>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</si>
  <si>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</si>
  <si>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</si>
  <si>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</si>
  <si>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</si>
  <si>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</si>
  <si>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</si>
  <si>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</si>
  <si>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</si>
  <si>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</si>
  <si>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</si>
  <si>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</si>
  <si>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</si>
  <si>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</si>
  <si>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</si>
  <si>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</si>
  <si>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</si>
  <si>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</si>
  <si>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</si>
  <si>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</si>
  <si>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</si>
  <si>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</si>
  <si>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</si>
  <si>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</si>
  <si>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</si>
  <si>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</si>
  <si>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</si>
  <si>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</si>
  <si>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</si>
  <si>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</si>
  <si>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</si>
  <si>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</si>
  <si>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</si>
  <si>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</si>
  <si>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</si>
  <si>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</si>
  <si>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</si>
  <si>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</si>
  <si>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</si>
  <si>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</si>
  <si>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</si>
  <si>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</si>
  <si>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</si>
  <si>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</si>
  <si>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</si>
  <si>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</si>
  <si>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</si>
  <si>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</si>
  <si>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</si>
  <si>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</si>
  <si>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</si>
  <si>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</si>
  <si>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</si>
  <si>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</si>
  <si>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</si>
  <si>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</si>
  <si>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</si>
  <si>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</si>
  <si>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</si>
  <si>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</si>
  <si>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</si>
  <si>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</si>
  <si>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</si>
  <si>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</si>
  <si>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</si>
  <si>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</si>
  <si>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</si>
  <si>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</si>
  <si>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</si>
  <si>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</si>
  <si>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</si>
  <si>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</si>
  <si>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</si>
  <si>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</si>
  <si>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</si>
  <si>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</si>
  <si>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</si>
  <si>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</si>
  <si>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</si>
  <si>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</si>
  <si>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</si>
  <si>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</si>
  <si>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</si>
  <si>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</si>
  <si>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</si>
  <si>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</si>
  <si>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</si>
  <si>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</si>
  <si>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</si>
  <si>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</si>
  <si>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</si>
  <si>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</si>
  <si>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</si>
  <si>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</si>
  <si>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</si>
  <si>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</si>
  <si>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</si>
  <si>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</si>
  <si>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</si>
  <si>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</si>
  <si>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</si>
  <si>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</si>
  <si>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</si>
  <si>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</si>
  <si>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</si>
  <si>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</si>
  <si>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</si>
  <si>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</si>
  <si>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</si>
  <si>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</si>
  <si>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</si>
  <si>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</si>
  <si>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</si>
  <si>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</si>
  <si>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</si>
  <si>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</si>
  <si>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</si>
  <si>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</si>
  <si>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</si>
  <si>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</si>
  <si>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</si>
  <si>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</si>
  <si>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</si>
  <si>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</si>
  <si>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</si>
  <si>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</si>
  <si>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</si>
  <si>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</si>
  <si>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</si>
  <si>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</si>
  <si>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</si>
  <si>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</si>
  <si>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</si>
  <si>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</si>
  <si>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</si>
  <si>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</si>
  <si>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</si>
  <si>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</si>
  <si>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</si>
  <si>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</si>
  <si>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</si>
  <si>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</si>
  <si>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</si>
  <si>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</si>
  <si>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</si>
  <si>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</si>
  <si>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</si>
  <si>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</si>
  <si>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</si>
  <si>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</si>
  <si>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</si>
  <si>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</si>
  <si>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</si>
  <si>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</si>
  <si>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</si>
  <si>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</si>
  <si>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</si>
  <si>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</si>
  <si>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</si>
  <si>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</si>
  <si>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</si>
  <si>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</si>
  <si>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</si>
  <si>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</si>
  <si>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</si>
  <si>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</si>
  <si>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</si>
  <si>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</si>
  <si>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</si>
  <si>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</si>
  <si>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</si>
  <si>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</si>
  <si>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</si>
  <si>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</si>
  <si>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</si>
  <si>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</si>
  <si>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</si>
  <si>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</si>
  <si>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</si>
  <si>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</si>
  <si>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</si>
  <si>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</si>
  <si>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</si>
  <si>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</si>
  <si>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</si>
  <si>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</si>
  <si>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</si>
  <si>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</si>
  <si>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</si>
  <si>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</si>
  <si>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</si>
  <si>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</si>
  <si>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</si>
  <si>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</si>
  <si>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</si>
  <si>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</si>
  <si>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</si>
  <si>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</si>
  <si>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</si>
  <si>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</si>
  <si>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</si>
  <si>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</si>
  <si>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</si>
  <si>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</si>
  <si>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</si>
  <si>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</si>
  <si>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</si>
  <si>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</si>
  <si>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</si>
  <si>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</si>
  <si>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</si>
  <si>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</si>
  <si>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</si>
  <si>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</si>
  <si>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</si>
  <si>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</si>
  <si>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</si>
  <si>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</si>
  <si>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</si>
  <si>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</si>
  <si>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</si>
  <si>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</si>
  <si>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</si>
  <si>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</si>
  <si>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</si>
  <si>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</si>
  <si>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</si>
  <si>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</si>
  <si>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</si>
  <si>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</si>
  <si>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</si>
  <si>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</si>
  <si>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</si>
  <si>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</si>
  <si>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</si>
  <si>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</si>
  <si>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</si>
  <si>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</si>
  <si>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</si>
  <si>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</si>
  <si>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</si>
  <si>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</si>
  <si>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</si>
  <si>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</si>
  <si>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</si>
  <si>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</si>
  <si>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</si>
  <si>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</si>
  <si>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</si>
  <si>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</si>
  <si>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</si>
  <si>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</si>
  <si>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</si>
  <si>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</si>
  <si>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</si>
  <si>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</si>
  <si>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</si>
  <si>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</si>
  <si>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</si>
  <si>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</si>
  <si>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</si>
  <si>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</si>
  <si>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</si>
  <si>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</si>
  <si>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</si>
  <si>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</si>
  <si>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</si>
  <si>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</si>
  <si>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</si>
  <si>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</si>
  <si>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</si>
  <si>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</si>
  <si>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</si>
  <si>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</si>
  <si>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</si>
  <si>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</si>
  <si>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</si>
  <si>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</si>
  <si>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</si>
  <si>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</si>
  <si>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</si>
  <si>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</si>
  <si>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</si>
  <si>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</si>
  <si>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</si>
  <si>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</si>
  <si>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</si>
  <si>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</si>
  <si>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</si>
  <si>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</si>
  <si>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</si>
  <si>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</si>
  <si>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</si>
  <si>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</si>
  <si>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</si>
  <si>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</si>
  <si>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</si>
  <si>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</si>
  <si>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</si>
  <si>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</si>
  <si>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</si>
  <si>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</si>
  <si>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</si>
  <si>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</si>
  <si>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</si>
  <si>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</si>
  <si>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</si>
  <si>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</si>
  <si>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</si>
  <si>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</si>
  <si>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</si>
  <si>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</si>
  <si>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</si>
  <si>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</si>
  <si>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</si>
  <si>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</si>
  <si>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</si>
  <si>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</si>
  <si>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</si>
  <si>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</si>
  <si>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</si>
  <si>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</si>
  <si>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</si>
  <si>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</si>
  <si>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</si>
  <si>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</si>
  <si>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</si>
  <si>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</si>
  <si>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</si>
  <si>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</si>
  <si>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</si>
  <si>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</si>
  <si>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</si>
  <si>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</si>
  <si>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</si>
  <si>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</si>
  <si>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</si>
  <si>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</si>
  <si>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</si>
  <si>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</si>
  <si>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</si>
  <si>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</si>
  <si>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</si>
  <si>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</si>
  <si>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</si>
  <si>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</si>
  <si>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</si>
  <si>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</si>
  <si>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</si>
  <si>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</si>
  <si>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</si>
  <si>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</si>
  <si>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</si>
  <si>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</si>
  <si>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</si>
  <si>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</si>
  <si>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</si>
  <si>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</si>
  <si>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</si>
  <si>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</si>
  <si>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</si>
  <si>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</si>
  <si>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</si>
  <si>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</si>
  <si>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</si>
  <si>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</si>
  <si>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</si>
  <si>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</si>
  <si>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</si>
  <si>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</si>
  <si>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</si>
  <si>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</si>
  <si>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</si>
  <si>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</si>
  <si>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</si>
  <si>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</si>
  <si>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</si>
  <si>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</si>
  <si>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</si>
  <si>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</si>
  <si>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</si>
  <si>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</si>
  <si>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</si>
  <si>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</si>
  <si>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</si>
  <si>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</si>
  <si>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</si>
  <si>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</si>
  <si>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</si>
  <si>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</si>
  <si>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</si>
  <si>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</si>
  <si>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</si>
  <si>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</si>
  <si>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</si>
  <si>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</si>
  <si>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</si>
  <si>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</si>
  <si>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</si>
  <si>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</si>
  <si>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</si>
  <si>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</si>
  <si>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</si>
  <si>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</si>
  <si>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</si>
  <si>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</si>
  <si>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</si>
  <si>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</si>
  <si>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</si>
  <si>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</si>
  <si>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</si>
  <si>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</si>
  <si>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</si>
  <si>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</si>
  <si>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</si>
  <si>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</si>
  <si>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</si>
  <si>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</si>
  <si>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</si>
  <si>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</si>
  <si>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</si>
  <si>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</si>
  <si>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</si>
  <si>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</si>
  <si>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</si>
  <si>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</si>
  <si>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</si>
  <si>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</si>
  <si>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</si>
  <si>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</si>
  <si>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</si>
  <si>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</si>
  <si>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</si>
  <si>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</si>
  <si>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</si>
  <si>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</si>
  <si>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</si>
  <si>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</si>
  <si>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</si>
  <si>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</si>
  <si>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</si>
  <si>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</si>
  <si>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</si>
  <si>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</si>
  <si>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</si>
  <si>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</si>
  <si>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</si>
  <si>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</si>
  <si>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</si>
  <si>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</si>
  <si>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</si>
  <si>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</si>
  <si>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</si>
  <si>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</si>
  <si>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</si>
  <si>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</si>
  <si>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</si>
  <si>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</si>
  <si>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</si>
  <si>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</si>
  <si>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</si>
  <si>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</si>
  <si>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</si>
  <si>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</si>
  <si>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</si>
  <si>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</si>
  <si>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</si>
  <si>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</si>
  <si>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</si>
  <si>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</si>
  <si>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</si>
  <si>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</si>
  <si>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</si>
  <si>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</si>
  <si>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</si>
  <si>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</si>
  <si>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</si>
  <si>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</si>
  <si>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</si>
  <si>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</si>
  <si>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</si>
  <si>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</si>
  <si>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</si>
  <si>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</si>
  <si>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</si>
  <si>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</si>
  <si>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</si>
  <si>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</si>
  <si>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</si>
  <si>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</si>
  <si>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</si>
  <si>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</si>
  <si>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</si>
  <si>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</si>
  <si>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</si>
  <si>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</si>
  <si>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</si>
  <si>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</si>
  <si>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</si>
  <si>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</si>
  <si>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</si>
  <si>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</si>
  <si>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</si>
  <si>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</si>
  <si>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</si>
  <si>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</si>
  <si>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</si>
  <si>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</si>
  <si>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</si>
  <si>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</si>
  <si>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</si>
  <si>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</si>
  <si>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</si>
  <si>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</si>
  <si>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</si>
  <si>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</si>
  <si>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</si>
  <si>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</si>
  <si>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</si>
  <si>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</si>
  <si>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</si>
  <si>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</si>
  <si>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</si>
  <si>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</si>
  <si>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</si>
  <si>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</si>
  <si>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</si>
  <si>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</si>
  <si>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</si>
  <si>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</si>
  <si>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</si>
  <si>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</si>
  <si>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</si>
  <si>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</si>
  <si>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</si>
  <si>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</si>
  <si>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</si>
  <si>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</si>
  <si>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</si>
  <si>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</si>
  <si>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</si>
  <si>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</si>
  <si>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</si>
  <si>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</si>
  <si>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</si>
  <si>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</si>
  <si>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</si>
  <si>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</si>
  <si>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</si>
  <si>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</si>
  <si>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</si>
  <si>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</si>
  <si>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</si>
  <si>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</si>
  <si>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</si>
  <si>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</si>
  <si>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</si>
  <si>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</si>
  <si>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</si>
  <si>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</si>
  <si>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</si>
  <si>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</si>
  <si>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</si>
  <si>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</si>
  <si>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</si>
  <si>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</si>
  <si>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</si>
  <si>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</si>
  <si>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</si>
  <si>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</si>
  <si>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</si>
  <si>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</si>
  <si>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</si>
  <si>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</si>
  <si>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</si>
  <si>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</si>
  <si>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</si>
  <si>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</si>
  <si>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</si>
  <si>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</si>
  <si>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</si>
  <si>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</si>
  <si>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</si>
  <si>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</si>
  <si>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</si>
  <si>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</si>
  <si>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</si>
  <si>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</si>
  <si>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</si>
  <si>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</si>
  <si>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</si>
  <si>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</si>
  <si>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</si>
  <si>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</si>
  <si>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</si>
  <si>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</si>
  <si>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</si>
  <si>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</si>
  <si>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</si>
  <si>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</si>
  <si>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</si>
  <si>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</si>
  <si>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</si>
  <si>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</si>
  <si>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</si>
  <si>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</si>
  <si>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</si>
  <si>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</si>
  <si>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</si>
  <si>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</si>
  <si>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</si>
  <si>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</si>
  <si>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</si>
  <si>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</si>
  <si>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</si>
  <si>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</si>
  <si>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</si>
  <si>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</si>
  <si>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</si>
  <si>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</si>
  <si>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</si>
  <si>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</si>
  <si>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</si>
  <si>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</si>
  <si>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</si>
  <si>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</si>
  <si>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</si>
  <si>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</si>
  <si>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</si>
  <si>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</si>
  <si>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</si>
  <si>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</si>
  <si>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</si>
  <si>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</si>
  <si>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</si>
  <si>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</si>
  <si>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</si>
  <si>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</si>
  <si>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</si>
  <si>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</si>
  <si>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</si>
  <si>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</si>
  <si>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</si>
  <si>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</si>
  <si>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</si>
  <si>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</si>
  <si>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</si>
  <si>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</si>
  <si>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</si>
  <si>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</si>
  <si>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</si>
  <si>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</si>
  <si>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</si>
  <si>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</si>
  <si>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</si>
  <si>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</si>
  <si>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</si>
  <si>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</si>
  <si>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</si>
  <si>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</si>
  <si>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</si>
  <si>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</si>
  <si>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</si>
  <si>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</si>
  <si>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</si>
  <si>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</si>
  <si>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</si>
  <si>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</si>
  <si>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</si>
  <si>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</si>
  <si>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</si>
  <si>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</si>
  <si>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</si>
  <si>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</si>
  <si>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</si>
  <si>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</si>
  <si>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</si>
  <si>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</si>
  <si>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</si>
  <si>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</si>
  <si>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</si>
  <si>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</si>
  <si>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</si>
  <si>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</si>
  <si>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</si>
  <si>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</si>
  <si>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</si>
  <si>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</si>
  <si>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</si>
  <si>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</si>
  <si>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</si>
  <si>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</si>
  <si>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</si>
  <si>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</si>
  <si>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</si>
  <si>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</si>
  <si>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</si>
  <si>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</si>
  <si>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</si>
  <si>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</si>
  <si>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</si>
  <si>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</si>
  <si>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</si>
  <si>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</si>
  <si>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</si>
  <si>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</si>
  <si>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</si>
  <si>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</si>
  <si>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</si>
  <si>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</si>
  <si>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</si>
  <si>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</si>
  <si>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</si>
  <si>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</si>
  <si>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</si>
  <si>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</si>
  <si>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</si>
  <si>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</si>
  <si>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</si>
  <si>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</si>
  <si>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</si>
  <si>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</si>
  <si>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</si>
  <si>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</si>
  <si>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</si>
  <si>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</si>
  <si>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</si>
  <si>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</si>
  <si>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</si>
  <si>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</si>
  <si>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</si>
  <si>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</si>
  <si>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</si>
  <si>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</si>
  <si>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</si>
  <si>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</si>
  <si>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</si>
  <si>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</si>
  <si>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</si>
  <si>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</si>
  <si>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</si>
  <si>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</si>
  <si>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</si>
  <si>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</si>
  <si>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</si>
  <si>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</si>
  <si>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</si>
  <si>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</si>
  <si>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</si>
  <si>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</si>
  <si>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</si>
  <si>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</si>
  <si>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</si>
  <si>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</si>
  <si>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</si>
  <si>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</si>
  <si>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</si>
  <si>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</si>
  <si>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</si>
  <si>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</si>
  <si>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</si>
  <si>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</si>
  <si>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</si>
  <si>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</si>
  <si>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</si>
  <si>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</si>
  <si>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</si>
  <si>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</si>
  <si>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</si>
  <si>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</si>
  <si>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</si>
  <si>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</si>
  <si>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</si>
  <si>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</si>
  <si>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</si>
  <si>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</si>
  <si>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</si>
  <si>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</si>
  <si>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</si>
  <si>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</si>
  <si>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</si>
  <si>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</si>
  <si>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</si>
  <si>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</si>
  <si>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</si>
  <si>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</si>
  <si>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</si>
  <si>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</si>
  <si>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</si>
  <si>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</si>
  <si>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</si>
  <si>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</si>
  <si>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</si>
  <si>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</si>
  <si>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</si>
  <si>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</si>
  <si>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</si>
  <si>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</si>
  <si>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</si>
  <si>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</si>
  <si>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</si>
  <si>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</si>
  <si>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</si>
  <si>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</si>
  <si>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</si>
  <si>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</si>
  <si>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</si>
  <si>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</si>
  <si>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</si>
  <si>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</si>
  <si>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</si>
  <si>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</si>
  <si>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</si>
  <si>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</si>
  <si>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</si>
  <si>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</si>
  <si>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</si>
  <si>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</si>
  <si>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</si>
  <si>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</si>
  <si>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</si>
  <si>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</si>
  <si>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</si>
  <si>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</si>
  <si>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</si>
  <si>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</si>
  <si>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</si>
  <si>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</si>
  <si>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</si>
  <si>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</si>
  <si>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</si>
  <si>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</si>
  <si>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</si>
  <si>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</si>
  <si>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</si>
  <si>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</si>
  <si>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</si>
  <si>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</si>
  <si>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</si>
  <si>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</si>
  <si>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</si>
  <si>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</si>
  <si>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</si>
  <si>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</si>
  <si>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</si>
  <si>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</si>
  <si>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</si>
  <si>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</si>
  <si>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</si>
  <si>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</si>
  <si>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</si>
  <si>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</si>
  <si>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</si>
  <si>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</si>
  <si>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</si>
  <si>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</si>
  <si>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</si>
  <si>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</si>
  <si>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</si>
  <si>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</si>
  <si>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</si>
  <si>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</si>
  <si>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</si>
  <si>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</si>
  <si>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</si>
  <si>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</si>
  <si>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</si>
  <si>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</si>
  <si>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</si>
  <si>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</si>
  <si>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</si>
  <si>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</si>
  <si>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</si>
  <si>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</si>
  <si>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</si>
  <si>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</si>
  <si>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</si>
  <si>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</si>
  <si>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</si>
  <si>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</si>
  <si>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</si>
  <si>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</si>
  <si>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</si>
  <si>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</si>
  <si>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</si>
  <si>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</si>
  <si>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</si>
  <si>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</si>
  <si>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</si>
  <si>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</si>
  <si>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</si>
  <si>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</si>
  <si>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</si>
  <si>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</si>
  <si>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</si>
  <si>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</si>
  <si>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</si>
  <si>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</si>
  <si>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</si>
  <si>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</si>
  <si>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</si>
  <si>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</si>
  <si>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</si>
  <si>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</si>
  <si>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</si>
  <si>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</si>
  <si>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</si>
  <si>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</si>
  <si>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</si>
  <si>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</si>
  <si>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</si>
  <si>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</si>
  <si>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</si>
  <si>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</si>
  <si>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</si>
  <si>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</si>
  <si>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</si>
  <si>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</si>
  <si>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</si>
  <si>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</si>
  <si>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</si>
  <si>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</si>
  <si>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</si>
  <si>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</si>
  <si>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</si>
  <si>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</si>
  <si>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</si>
  <si>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</si>
  <si>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</si>
  <si>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</si>
  <si>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</si>
  <si>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</si>
  <si>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</si>
  <si>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</si>
  <si>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</si>
  <si>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</si>
  <si>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</si>
  <si>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</si>
  <si>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</si>
  <si>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</si>
  <si>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</si>
  <si>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</si>
  <si>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</si>
  <si>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</si>
  <si>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</si>
  <si>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</si>
  <si>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</si>
  <si>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</si>
  <si>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</si>
  <si>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</si>
  <si>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</si>
  <si>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</si>
  <si>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</si>
  <si>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</si>
  <si>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</si>
  <si>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</si>
  <si>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</si>
  <si>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</si>
  <si>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</si>
  <si>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</si>
  <si>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</si>
  <si>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</si>
  <si>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</si>
  <si>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</si>
  <si>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</si>
  <si>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</si>
  <si>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</si>
  <si>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</si>
  <si>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</si>
  <si>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</si>
  <si>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</si>
  <si>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</si>
  <si>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</si>
  <si>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</si>
  <si>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</si>
  <si>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</si>
  <si>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</si>
  <si>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</si>
  <si>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</si>
  <si>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</si>
  <si>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</si>
  <si>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</si>
  <si>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</si>
  <si>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</si>
  <si>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</si>
  <si>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</si>
  <si>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</si>
  <si>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</si>
  <si>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</si>
  <si>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</si>
  <si>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</si>
  <si>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</si>
  <si>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</si>
  <si>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</si>
  <si>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</si>
  <si>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</si>
  <si>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</si>
  <si>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</si>
  <si>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</si>
  <si>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</si>
  <si>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</si>
  <si>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</si>
  <si>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</si>
  <si>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</si>
  <si>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</si>
  <si>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</si>
  <si>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</si>
  <si>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</si>
  <si>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</si>
  <si>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</si>
  <si>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</si>
  <si>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</si>
  <si>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</si>
  <si>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</si>
  <si>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</si>
  <si>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</si>
  <si>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</si>
  <si>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</si>
  <si>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</si>
  <si>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</si>
  <si>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</si>
  <si>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</si>
  <si>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</si>
  <si>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</si>
  <si>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</si>
  <si>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</si>
  <si>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</si>
  <si>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</si>
  <si>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</si>
  <si>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</si>
  <si>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</si>
  <si>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</si>
  <si>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</si>
  <si>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</si>
  <si>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</si>
  <si>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</si>
  <si>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</si>
  <si>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</si>
  <si>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</si>
  <si>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</si>
  <si>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</si>
  <si>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</si>
  <si>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</si>
  <si>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</si>
  <si>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</si>
  <si>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</si>
  <si>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</si>
  <si>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</si>
  <si>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</si>
  <si>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</si>
  <si>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</si>
  <si>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</si>
  <si>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</si>
  <si>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</si>
  <si>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</si>
  <si>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</si>
  <si>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</si>
  <si>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</si>
  <si>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</si>
  <si>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</si>
  <si>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</si>
  <si>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</si>
  <si>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</si>
  <si>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</si>
  <si>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</si>
  <si>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</si>
  <si>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</si>
  <si>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</si>
  <si>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</si>
  <si>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</si>
  <si>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</si>
  <si>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</si>
  <si>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</si>
  <si>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</si>
  <si>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</si>
  <si>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</si>
  <si>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</si>
  <si>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</si>
  <si>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</si>
  <si>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</si>
  <si>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</si>
  <si>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</si>
  <si>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</si>
  <si>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</si>
  <si>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</si>
  <si>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</si>
  <si>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</si>
  <si>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</si>
  <si>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</si>
  <si>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</si>
  <si>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</si>
  <si>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</si>
  <si>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</si>
  <si>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</si>
  <si>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</si>
  <si>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</si>
  <si>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</si>
  <si>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</si>
  <si>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</si>
  <si>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</si>
  <si>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</si>
  <si>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</si>
  <si>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</si>
  <si>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</si>
  <si>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</si>
  <si>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</si>
  <si>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</si>
  <si>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</si>
  <si>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</si>
  <si>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</si>
  <si>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</si>
  <si>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</si>
  <si>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</si>
  <si>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</si>
  <si>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</si>
  <si>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</si>
  <si>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</si>
  <si>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</si>
  <si>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</si>
  <si>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</si>
  <si>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</si>
  <si>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</si>
  <si>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</si>
  <si>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</si>
  <si>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</si>
  <si>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</si>
  <si>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</si>
  <si>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</si>
  <si>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</si>
  <si>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</si>
  <si>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</si>
  <si>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</si>
  <si>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</si>
  <si>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</si>
  <si>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</si>
  <si>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</si>
  <si>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</si>
  <si>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</si>
  <si>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</si>
  <si>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</si>
  <si>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</si>
  <si>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</si>
  <si>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</si>
  <si>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</si>
  <si>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</si>
  <si>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</si>
  <si>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</si>
  <si>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</si>
  <si>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</si>
  <si>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</si>
  <si>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</si>
  <si>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</si>
  <si>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</si>
  <si>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</si>
  <si>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</si>
  <si>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</si>
  <si>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</si>
  <si>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</si>
  <si>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</si>
  <si>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</si>
  <si>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</si>
  <si>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</si>
  <si>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</si>
  <si>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</si>
  <si>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</si>
  <si>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</si>
  <si>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</si>
  <si>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</si>
  <si>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</si>
  <si>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</si>
  <si>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</si>
  <si>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</si>
  <si>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</si>
  <si>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</si>
  <si>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</si>
  <si>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</si>
  <si>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</si>
  <si>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</si>
  <si>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</si>
  <si>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</si>
  <si>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</si>
  <si>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</si>
  <si>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</si>
  <si>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</si>
  <si>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</si>
  <si>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</si>
  <si>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</si>
  <si>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</si>
  <si>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</si>
  <si>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</si>
  <si>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</si>
  <si>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</si>
  <si>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</si>
  <si>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</si>
  <si>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</si>
  <si>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</si>
  <si>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</si>
  <si>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</si>
  <si>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</si>
  <si>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</si>
  <si>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</si>
  <si>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</si>
  <si>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</si>
  <si>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</si>
  <si>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</si>
  <si>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</si>
  <si>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</si>
  <si>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</si>
  <si>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</si>
  <si>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</si>
  <si>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</si>
  <si>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</si>
  <si>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</si>
  <si>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</si>
  <si>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</si>
  <si>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</si>
  <si>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</si>
  <si>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</si>
  <si>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</si>
  <si>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</si>
  <si>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</si>
  <si>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</si>
  <si>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</si>
  <si>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</si>
  <si>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</si>
  <si>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</si>
  <si>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</si>
  <si>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</si>
  <si>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</si>
  <si>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</si>
  <si>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</si>
  <si>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</si>
  <si>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</si>
  <si>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</si>
  <si>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</si>
  <si>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</si>
  <si>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</si>
  <si>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</si>
  <si>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</si>
  <si>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</si>
  <si>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</si>
  <si>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</si>
  <si>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</si>
  <si>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</si>
  <si>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</si>
  <si>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</si>
  <si>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</si>
  <si>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</si>
  <si>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</si>
  <si>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</si>
  <si>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</si>
  <si>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</si>
  <si>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</si>
  <si>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</si>
  <si>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</si>
  <si>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</si>
  <si>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</si>
  <si>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</si>
  <si>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</si>
  <si>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</si>
  <si>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</si>
  <si>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</si>
  <si>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</si>
  <si>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</si>
  <si>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</si>
  <si>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</si>
  <si>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</si>
  <si>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</si>
  <si>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</si>
  <si>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</si>
  <si>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</si>
  <si>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</si>
  <si>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</si>
  <si>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</si>
  <si>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</si>
  <si>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</si>
  <si>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</si>
  <si>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</si>
  <si>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</si>
  <si>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</si>
  <si>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</si>
  <si>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</si>
  <si>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</si>
  <si>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</si>
  <si>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</si>
  <si>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</si>
  <si>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</si>
  <si>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</si>
  <si>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</si>
  <si>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</si>
  <si>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</si>
  <si>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</si>
  <si>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</si>
  <si>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</si>
  <si>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</si>
  <si>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</si>
  <si>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</si>
  <si>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</si>
  <si>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</si>
  <si>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</si>
  <si>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</si>
  <si>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</si>
  <si>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</si>
  <si>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</si>
  <si>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</si>
  <si>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</si>
  <si>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</si>
  <si>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</si>
  <si>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</si>
  <si>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</si>
  <si>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</si>
  <si>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</si>
  <si>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</si>
  <si>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</si>
  <si>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</si>
  <si>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</si>
  <si>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</si>
  <si>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</si>
  <si>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</si>
  <si>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</si>
  <si>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</si>
  <si>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</si>
  <si>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</si>
  <si>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</si>
  <si>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</si>
  <si>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</si>
  <si>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</si>
  <si>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</si>
  <si>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</si>
  <si>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</si>
  <si>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</si>
  <si>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</si>
  <si>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</si>
  <si>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</si>
  <si>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</si>
  <si>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</si>
  <si>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</si>
  <si>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</si>
  <si>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</si>
  <si>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</si>
  <si>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</si>
  <si>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</si>
  <si>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</si>
  <si>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</si>
  <si>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</si>
  <si>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</si>
  <si>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</si>
  <si>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</si>
  <si>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</si>
  <si>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</si>
  <si>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</si>
  <si>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</si>
  <si>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</si>
  <si>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</si>
  <si>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</si>
  <si>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</si>
  <si>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</si>
  <si>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</si>
  <si>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</si>
  <si>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</si>
  <si>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</si>
  <si>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</si>
  <si>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</si>
  <si>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</si>
  <si>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</si>
  <si>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</si>
  <si>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</si>
  <si>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</si>
  <si>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</si>
  <si>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</si>
  <si>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</si>
  <si>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</si>
  <si>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</si>
  <si>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</si>
  <si>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</si>
  <si>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</si>
  <si>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</si>
  <si>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</si>
  <si>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</si>
  <si>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</si>
  <si>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</si>
  <si>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</si>
  <si>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</si>
  <si>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</si>
  <si>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</si>
  <si>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</si>
  <si>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</si>
  <si>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</si>
  <si>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</si>
  <si>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</si>
  <si>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</si>
  <si>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</si>
  <si>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</si>
  <si>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</si>
  <si>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</si>
  <si>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</si>
  <si>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</si>
  <si>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</si>
  <si>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</si>
  <si>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</si>
  <si>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</si>
  <si>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</si>
  <si>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</si>
  <si>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</si>
  <si>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</si>
  <si>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</si>
  <si>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</si>
  <si>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</si>
  <si>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</si>
  <si>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</si>
  <si>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</si>
  <si>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</si>
  <si>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</si>
  <si>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</si>
  <si>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</si>
  <si>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</si>
  <si>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</si>
  <si>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</si>
  <si>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</si>
  <si>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</si>
  <si>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</si>
  <si>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</si>
  <si>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</si>
  <si>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</si>
  <si>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</si>
  <si>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</si>
  <si>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</si>
  <si>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</si>
  <si>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</si>
  <si>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</si>
  <si>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</si>
  <si>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</si>
  <si>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</si>
  <si>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</si>
  <si>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</si>
  <si>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</si>
  <si>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</si>
  <si>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</si>
  <si>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</si>
  <si>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</si>
  <si>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</si>
  <si>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</si>
  <si>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</si>
  <si>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</si>
  <si>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</si>
  <si>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</si>
  <si>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</si>
  <si>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</si>
  <si>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</si>
  <si>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</si>
  <si>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</si>
  <si>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</si>
  <si>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</si>
  <si>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</si>
  <si>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</si>
  <si>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</si>
  <si>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</si>
  <si>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</si>
  <si>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</si>
  <si>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</si>
  <si>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</si>
  <si>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</si>
  <si>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</si>
  <si>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</si>
  <si>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</si>
  <si>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</si>
  <si>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</si>
  <si>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</si>
  <si>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</si>
  <si>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</si>
  <si>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</si>
  <si>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</si>
  <si>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</si>
  <si>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</si>
  <si>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</si>
  <si>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</si>
  <si>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</si>
  <si>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</si>
  <si>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</si>
  <si>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</si>
  <si>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</si>
  <si>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</si>
  <si>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</si>
  <si>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</si>
  <si>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</si>
  <si>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</si>
  <si>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</si>
  <si>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</si>
  <si>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</si>
  <si>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</si>
  <si>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</si>
  <si>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</si>
  <si>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</si>
  <si>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</si>
  <si>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</si>
  <si>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</si>
  <si>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</si>
  <si>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</si>
  <si>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</si>
  <si>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</si>
  <si>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</si>
  <si>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</si>
  <si>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</si>
  <si>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</si>
  <si>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</si>
  <si>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</si>
  <si>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</si>
  <si>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</si>
  <si>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</si>
  <si>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</si>
  <si>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</si>
  <si>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</si>
  <si>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</si>
  <si>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</si>
  <si>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</si>
  <si>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</si>
  <si>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</si>
  <si>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</si>
  <si>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</si>
  <si>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</si>
  <si>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</si>
  <si>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</si>
  <si>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</si>
  <si>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</si>
  <si>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</si>
  <si>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</si>
  <si>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</si>
  <si>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</si>
  <si>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</si>
  <si>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</si>
  <si>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</si>
  <si>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</si>
  <si>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</si>
  <si>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</si>
  <si>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</si>
  <si>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</si>
  <si>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</si>
  <si>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</si>
  <si>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</si>
  <si>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</si>
  <si>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</si>
  <si>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</si>
  <si>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</si>
  <si>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</si>
  <si>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</si>
  <si>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</si>
  <si>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</si>
  <si>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</si>
  <si>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</si>
  <si>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</si>
  <si>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</si>
  <si>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</si>
  <si>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</si>
  <si>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</si>
  <si>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</si>
  <si>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</si>
  <si>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</si>
  <si>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</si>
  <si>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</si>
  <si>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</si>
  <si>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</si>
  <si>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</si>
  <si>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</si>
  <si>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</si>
  <si>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</si>
  <si>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</si>
  <si>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</si>
  <si>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</si>
  <si>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</si>
  <si>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</si>
  <si>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</si>
  <si>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</si>
  <si>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</si>
  <si>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</si>
  <si>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</si>
  <si>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</si>
  <si>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</si>
  <si>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</si>
  <si>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</si>
  <si>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</si>
  <si>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</si>
  <si>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</si>
  <si>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</si>
  <si>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</si>
  <si>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</si>
  <si>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</si>
  <si>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</si>
  <si>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</si>
  <si>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</si>
  <si>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</si>
  <si>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</si>
  <si>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</si>
  <si>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</si>
  <si>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</si>
  <si>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</si>
  <si>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</si>
  <si>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</si>
  <si>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</si>
  <si>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</si>
  <si>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</si>
  <si>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</si>
  <si>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</si>
  <si>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</si>
  <si>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</si>
  <si>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</si>
  <si>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</si>
  <si>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</si>
  <si>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</si>
  <si>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</si>
  <si>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</si>
  <si>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</si>
  <si>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</si>
  <si>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</si>
  <si>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</si>
  <si>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</si>
  <si>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</si>
  <si>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</si>
  <si>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</si>
  <si>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</si>
  <si>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</si>
  <si>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</si>
  <si>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</si>
  <si>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</si>
  <si>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</si>
  <si>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</si>
  <si>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</si>
  <si>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</si>
  <si>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</si>
  <si>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</si>
  <si>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</si>
  <si>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</si>
  <si>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</si>
  <si>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</si>
  <si>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</si>
  <si>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</si>
  <si>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</si>
  <si>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</si>
  <si>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</si>
  <si>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</si>
  <si>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</si>
  <si>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</si>
  <si>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</si>
  <si>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</si>
  <si>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</si>
  <si>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</si>
  <si>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</si>
  <si>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</si>
  <si>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</si>
  <si>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</si>
  <si>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</si>
  <si>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</si>
  <si>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</si>
  <si>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</si>
  <si>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</si>
  <si>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</si>
  <si>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</si>
  <si>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</si>
  <si>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</si>
  <si>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</si>
  <si>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</si>
  <si>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</si>
  <si>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</si>
  <si>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</si>
  <si>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</si>
  <si>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</si>
  <si>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</si>
  <si>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</si>
  <si>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</si>
  <si>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</si>
  <si>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</si>
  <si>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</si>
  <si>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</si>
  <si>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</si>
  <si>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</si>
  <si>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</si>
  <si>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</si>
  <si>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</si>
  <si>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</si>
  <si>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</si>
  <si>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</si>
  <si>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</si>
  <si>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</si>
  <si>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</si>
  <si>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</si>
  <si>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</si>
  <si>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</si>
  <si>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</si>
  <si>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</si>
  <si>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</si>
  <si>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</si>
  <si>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</si>
  <si>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</si>
  <si>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</si>
  <si>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</si>
  <si>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</si>
  <si>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</si>
  <si>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</si>
  <si>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</si>
  <si>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</si>
  <si>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</si>
  <si>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</si>
  <si>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</si>
  <si>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</si>
  <si>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</si>
  <si>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</si>
  <si>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</si>
  <si>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</si>
  <si>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</si>
  <si>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</si>
  <si>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</si>
  <si>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</si>
  <si>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</si>
  <si>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</si>
  <si>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</si>
  <si>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</si>
  <si>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</si>
  <si>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</si>
  <si>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</si>
  <si>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</si>
  <si>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</si>
  <si>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</si>
  <si>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</si>
  <si>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</si>
  <si>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</si>
  <si>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</si>
  <si>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</si>
  <si>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</si>
  <si>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</si>
  <si>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</si>
  <si>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</si>
  <si>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</si>
  <si>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</si>
  <si>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</si>
  <si>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</si>
  <si>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</si>
  <si>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</si>
  <si>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</si>
  <si>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</si>
  <si>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</si>
  <si>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</si>
  <si>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</si>
  <si>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</si>
  <si>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</si>
  <si>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</si>
  <si>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</si>
  <si>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</si>
  <si>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</si>
  <si>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</si>
  <si>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</si>
  <si>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</si>
  <si>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</si>
  <si>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</si>
  <si>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</si>
  <si>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</si>
  <si>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</si>
  <si>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</si>
  <si>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</si>
  <si>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</si>
  <si>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</si>
  <si>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</si>
  <si>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</si>
  <si>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</si>
  <si>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</si>
  <si>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</si>
  <si>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</si>
  <si>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</si>
  <si>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</si>
  <si>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</si>
  <si>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</si>
  <si>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</si>
  <si>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</si>
  <si>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</si>
  <si>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</si>
  <si>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</si>
  <si>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</si>
  <si>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</si>
  <si>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</si>
  <si>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</si>
  <si>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</si>
  <si>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</si>
  <si>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</si>
  <si>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</si>
  <si>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</si>
  <si>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</si>
  <si>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</si>
  <si>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</si>
  <si>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</si>
  <si>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</si>
  <si>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</si>
  <si>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</si>
  <si>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</si>
  <si>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</si>
  <si>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</si>
  <si>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</si>
  <si>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</si>
  <si>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</si>
  <si>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</si>
  <si>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</si>
  <si>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</si>
  <si>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</si>
  <si>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</si>
  <si>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</si>
  <si>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</si>
  <si>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</si>
  <si>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</si>
  <si>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</si>
  <si>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</si>
  <si>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</si>
  <si>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</si>
  <si>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</si>
  <si>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</si>
  <si>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</si>
  <si>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</si>
  <si>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</si>
  <si>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</si>
  <si>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</si>
  <si>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</si>
  <si>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</si>
  <si>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</si>
  <si>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</si>
  <si>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</si>
  <si>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</si>
  <si>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</si>
  <si>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</si>
  <si>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</si>
  <si>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</si>
  <si>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</si>
  <si>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</si>
  <si>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</si>
  <si>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</si>
  <si>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</si>
  <si>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</si>
  <si>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</si>
  <si>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</si>
  <si>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</si>
  <si>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</si>
  <si>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</si>
  <si>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</si>
  <si>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</si>
  <si>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</si>
  <si>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</si>
  <si>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</si>
  <si>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</si>
  <si>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</si>
  <si>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</si>
  <si>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</si>
  <si>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</si>
  <si>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</si>
  <si>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</si>
  <si>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</si>
  <si>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</si>
  <si>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</si>
  <si>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</si>
  <si>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</si>
  <si>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</si>
  <si>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</si>
  <si>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</si>
  <si>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</si>
  <si>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</si>
  <si>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</si>
  <si>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</si>
  <si>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</si>
  <si>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</si>
  <si>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</si>
  <si>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</si>
  <si>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</si>
  <si>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</si>
  <si>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</si>
  <si>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</si>
  <si>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</si>
  <si>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</si>
  <si>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</si>
  <si>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</si>
  <si>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</si>
  <si>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</si>
  <si>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</si>
  <si>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</si>
  <si>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</si>
  <si>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</si>
  <si>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</si>
  <si>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</si>
  <si>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</si>
  <si>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</si>
  <si>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</si>
  <si>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</si>
  <si>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</si>
  <si>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</si>
  <si>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</si>
  <si>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</si>
  <si>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</si>
  <si>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</si>
  <si>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</si>
  <si>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</si>
  <si>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</si>
  <si>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</si>
  <si>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</si>
  <si>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</si>
  <si>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</si>
  <si>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</si>
  <si>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</si>
  <si>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</si>
  <si>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</si>
  <si>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</si>
  <si>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</si>
  <si>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</si>
  <si>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</si>
  <si>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</si>
  <si>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</si>
  <si>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</si>
  <si>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</si>
  <si>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</si>
  <si>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</si>
  <si>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</si>
  <si>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</si>
  <si>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</si>
  <si>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</si>
  <si>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</si>
  <si>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</si>
  <si>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</si>
  <si>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</si>
  <si>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</si>
  <si>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</si>
  <si>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</si>
  <si>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</si>
  <si>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</si>
  <si>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</si>
  <si>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</si>
  <si>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</si>
  <si>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</si>
  <si>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</si>
  <si>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</si>
  <si>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</si>
  <si>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</si>
  <si>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</si>
  <si>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</si>
  <si>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</si>
  <si>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</si>
  <si>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</si>
  <si>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</si>
  <si>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</si>
  <si>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</si>
  <si>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</si>
  <si>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</si>
  <si>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</si>
  <si>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</si>
  <si>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</si>
  <si>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</si>
  <si>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</si>
  <si>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</si>
  <si>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</si>
  <si>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</si>
  <si>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</si>
  <si>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</si>
  <si>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</si>
  <si>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</si>
  <si>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</si>
  <si>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</si>
  <si>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</si>
  <si>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</si>
  <si>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</si>
  <si>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</si>
  <si>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</si>
  <si>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</si>
  <si>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</si>
  <si>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</si>
  <si>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</si>
  <si>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</si>
  <si>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</si>
  <si>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</si>
  <si>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</si>
  <si>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</si>
  <si>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</si>
  <si>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</si>
  <si>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</si>
  <si>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</si>
  <si>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</si>
  <si>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</si>
  <si>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</si>
  <si>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</si>
  <si>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</si>
  <si>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</si>
  <si>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</si>
  <si>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</si>
  <si>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</si>
  <si>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</si>
  <si>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</si>
  <si>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</si>
  <si>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</si>
  <si>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</si>
  <si>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</si>
  <si>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</si>
  <si>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</si>
  <si>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</si>
  <si>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</si>
  <si>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</si>
  <si>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</si>
  <si>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</si>
  <si>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</si>
  <si>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</si>
  <si>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</si>
  <si>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</si>
  <si>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</si>
  <si>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</si>
  <si>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</si>
  <si>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</si>
  <si>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</si>
  <si>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</si>
  <si>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</si>
  <si>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</si>
  <si>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</si>
  <si>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</si>
  <si>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</si>
  <si>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</si>
  <si>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</si>
  <si>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</si>
  <si>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</si>
  <si>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</si>
  <si>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</si>
  <si>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</si>
  <si>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</si>
  <si>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</si>
  <si>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</si>
  <si>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</si>
  <si>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</si>
  <si>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</si>
  <si>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</si>
  <si>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</si>
  <si>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</si>
  <si>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</si>
  <si>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</si>
  <si>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</si>
  <si>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</si>
  <si>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</si>
  <si>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</si>
  <si>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</si>
  <si>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</si>
  <si>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</si>
  <si>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</si>
  <si>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</si>
  <si>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</si>
  <si>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</si>
  <si>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</si>
  <si>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</si>
  <si>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</si>
  <si>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</si>
  <si>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</si>
  <si>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</si>
  <si>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</si>
  <si>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</si>
  <si>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</si>
  <si>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</si>
  <si>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</si>
  <si>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</si>
  <si>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</si>
  <si>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</si>
  <si>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</si>
  <si>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</si>
  <si>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</si>
  <si>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</si>
  <si>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</si>
  <si>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</si>
  <si>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</si>
  <si>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</si>
  <si>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</si>
  <si>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</si>
  <si>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</si>
  <si>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</si>
  <si>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</si>
  <si>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</si>
  <si>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</si>
  <si>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</si>
  <si>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</si>
  <si>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</si>
  <si>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</si>
  <si>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</si>
  <si>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</si>
  <si>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</si>
  <si>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</si>
  <si>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</si>
  <si>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</si>
  <si>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</si>
  <si>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</si>
  <si>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</si>
  <si>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</si>
  <si>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</si>
  <si>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</si>
  <si>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</si>
  <si>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</si>
  <si>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</si>
  <si>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</si>
  <si>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</si>
  <si>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</si>
  <si>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</si>
  <si>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</si>
  <si>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</si>
  <si>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</si>
  <si>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</si>
  <si>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</si>
  <si>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</si>
  <si>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</si>
  <si>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</si>
  <si>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</si>
  <si>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</si>
  <si>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</si>
  <si>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</si>
  <si>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</si>
  <si>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</si>
  <si>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</si>
  <si>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</si>
  <si>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</si>
  <si>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</si>
  <si>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</si>
  <si>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</si>
  <si>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</si>
  <si>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</si>
  <si>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</si>
  <si>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</si>
  <si>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</si>
  <si>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</si>
  <si>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</si>
  <si>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</si>
  <si>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</si>
  <si>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</si>
  <si>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</si>
  <si>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</si>
  <si>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</si>
  <si>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</si>
  <si>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</si>
  <si>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</si>
  <si>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</si>
  <si>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</si>
  <si>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</si>
  <si>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</si>
  <si>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</si>
  <si>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</si>
  <si>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</si>
  <si>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</si>
  <si>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</si>
  <si>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</si>
  <si>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</si>
  <si>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</si>
  <si>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</si>
  <si>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</si>
  <si>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</si>
  <si>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</si>
  <si>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</si>
  <si>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</si>
  <si>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</si>
  <si>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</si>
  <si>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</si>
  <si>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</si>
  <si>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</si>
  <si>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</si>
  <si>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</si>
  <si>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</si>
  <si>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</si>
  <si>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</si>
  <si>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</si>
  <si>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</si>
  <si>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</si>
  <si>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</si>
  <si>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</si>
  <si>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</si>
  <si>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</si>
  <si>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</si>
  <si>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</si>
  <si>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</si>
  <si>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</si>
  <si>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</si>
  <si>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</si>
  <si>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</si>
  <si>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</si>
  <si>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</si>
  <si>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</si>
  <si>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</si>
  <si>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</si>
  <si>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</si>
  <si>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</si>
  <si>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</si>
  <si>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</si>
  <si>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</si>
  <si>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</si>
  <si>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</si>
  <si>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</si>
  <si>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</si>
  <si>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</si>
  <si>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</si>
  <si>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</si>
  <si>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</si>
  <si>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</si>
  <si>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</si>
  <si>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</si>
  <si>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</si>
  <si>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</si>
  <si>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</si>
  <si>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</si>
  <si>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</si>
  <si>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</si>
  <si>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</si>
  <si>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</si>
  <si>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</si>
  <si>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</si>
  <si>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</si>
  <si>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</si>
  <si>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</si>
  <si>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</si>
  <si>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</si>
  <si>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</si>
  <si>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</si>
  <si>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</si>
  <si>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</si>
  <si>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</si>
  <si>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</si>
  <si>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</si>
  <si>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</si>
  <si>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</si>
  <si>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</si>
  <si>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</si>
  <si>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</si>
  <si>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</si>
  <si>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</si>
  <si>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</si>
  <si>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</si>
  <si>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</si>
  <si>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</si>
  <si>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</si>
  <si>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</si>
  <si>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</si>
  <si>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</si>
  <si>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</si>
  <si>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</si>
  <si>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</si>
  <si>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</si>
  <si>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</si>
  <si>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</si>
  <si>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</si>
  <si>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</si>
  <si>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</si>
  <si>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</si>
  <si>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</si>
  <si>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</si>
  <si>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</si>
  <si>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</si>
  <si>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</si>
  <si>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</si>
  <si>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</si>
  <si>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</si>
  <si>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</si>
  <si>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</si>
  <si>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</si>
  <si>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</si>
  <si>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</si>
  <si>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</si>
  <si>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</si>
  <si>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</si>
  <si>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</si>
  <si>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</si>
  <si>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</si>
  <si>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</si>
  <si>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</si>
  <si>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</si>
  <si>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</si>
  <si>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</si>
  <si>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</si>
  <si>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</si>
  <si>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</si>
  <si>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</si>
  <si>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</si>
  <si>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</si>
  <si>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</si>
  <si>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</si>
  <si>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</si>
  <si>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</si>
  <si>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</si>
  <si>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</si>
  <si>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</si>
  <si>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</si>
  <si>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</si>
  <si>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</si>
  <si>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</si>
  <si>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</si>
  <si>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</si>
  <si>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</si>
  <si>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</si>
  <si>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</si>
  <si>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</si>
  <si>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</si>
  <si>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</si>
  <si>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</si>
  <si>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</si>
  <si>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</si>
  <si>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</si>
  <si>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</si>
  <si>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</si>
  <si>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</si>
  <si>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</si>
  <si>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</si>
  <si>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</si>
  <si>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</si>
  <si>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</si>
  <si>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</si>
  <si>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</si>
  <si>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</si>
  <si>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</si>
  <si>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</si>
  <si>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</si>
  <si>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</si>
  <si>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</si>
  <si>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</si>
  <si>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</si>
  <si>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</si>
  <si>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</si>
  <si>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</si>
  <si>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</si>
  <si>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</si>
  <si>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</si>
  <si>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</si>
  <si>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</si>
  <si>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</si>
  <si>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</si>
  <si>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</si>
  <si>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</si>
  <si>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</si>
  <si>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</si>
  <si>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</si>
  <si>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</si>
  <si>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</si>
  <si>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</si>
  <si>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</si>
  <si>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</si>
  <si>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</si>
  <si>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</si>
  <si>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</si>
  <si>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</si>
  <si>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</si>
  <si>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</si>
  <si>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</si>
  <si>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</si>
  <si>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</si>
  <si>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</si>
  <si>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</si>
  <si>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</si>
  <si>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</si>
  <si>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</si>
  <si>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</si>
  <si>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</si>
  <si>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</si>
  <si>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</si>
  <si>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</si>
  <si>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</si>
  <si>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</si>
  <si>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</si>
  <si>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</si>
  <si>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</si>
  <si>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</si>
  <si>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</si>
  <si>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</si>
  <si>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</si>
  <si>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</si>
  <si>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</si>
  <si>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</si>
  <si>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</si>
  <si>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</si>
  <si>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</si>
  <si>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</si>
  <si>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</si>
  <si>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</si>
  <si>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</si>
  <si>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</si>
  <si>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</si>
  <si>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</si>
  <si>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</si>
  <si>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</si>
  <si>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</si>
  <si>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</si>
  <si>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</si>
  <si>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</si>
  <si>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</si>
  <si>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</si>
  <si>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</si>
  <si>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</si>
  <si>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</si>
  <si>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</si>
  <si>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</si>
  <si>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</si>
  <si>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</si>
  <si>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</si>
  <si>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</si>
  <si>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</si>
  <si>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</si>
  <si>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</si>
  <si>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</si>
  <si>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</si>
  <si>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</si>
  <si>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</si>
  <si>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</si>
  <si>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</si>
  <si>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</si>
  <si>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</si>
  <si>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</si>
  <si>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</si>
  <si>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</si>
  <si>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</si>
  <si>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</si>
  <si>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</si>
  <si>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</si>
  <si>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</si>
  <si>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</si>
  <si>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</si>
  <si>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</si>
  <si>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</si>
  <si>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</si>
  <si>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</si>
  <si>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</si>
  <si>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</si>
  <si>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</si>
  <si>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</si>
  <si>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</si>
  <si>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</si>
  <si>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</si>
  <si>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</si>
  <si>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</si>
  <si>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</si>
  <si>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</si>
  <si>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</si>
  <si>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</si>
  <si>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</si>
  <si>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</si>
  <si>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</si>
  <si>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</si>
  <si>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</si>
  <si>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</si>
  <si>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</si>
  <si>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</si>
  <si>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</si>
  <si>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</si>
  <si>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</si>
  <si>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</si>
  <si>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</si>
  <si>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</si>
  <si>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</si>
  <si>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</si>
  <si>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</si>
  <si>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</si>
  <si>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</si>
  <si>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</si>
  <si>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</si>
  <si>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</si>
  <si>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</si>
  <si>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</si>
  <si>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</si>
  <si>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</si>
  <si>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</si>
  <si>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</si>
  <si>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</si>
  <si>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</si>
  <si>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</si>
  <si>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</si>
  <si>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</si>
  <si>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</si>
  <si>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</si>
  <si>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</si>
  <si>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</si>
  <si>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</si>
  <si>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</si>
  <si>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</si>
  <si>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</si>
  <si>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</si>
  <si>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</si>
  <si>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</si>
  <si>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</si>
  <si>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</si>
  <si>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</si>
  <si>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</si>
  <si>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</si>
  <si>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</si>
  <si>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</si>
  <si>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</si>
  <si>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</si>
  <si>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</si>
  <si>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</si>
  <si>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</si>
  <si>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</si>
  <si>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</si>
  <si>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</si>
  <si>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</si>
  <si>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</si>
  <si>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</si>
  <si>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</si>
  <si>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</si>
  <si>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</si>
  <si>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</si>
  <si>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</si>
  <si>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</si>
  <si>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</si>
  <si>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</si>
  <si>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</si>
  <si>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</si>
  <si>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</si>
  <si>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</si>
  <si>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</si>
  <si>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</si>
  <si>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</si>
  <si>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</si>
  <si>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</si>
  <si>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</si>
  <si>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</si>
  <si>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</si>
  <si>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</si>
  <si>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</si>
  <si>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</si>
  <si>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</si>
  <si>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</si>
  <si>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</si>
  <si>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</si>
  <si>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</si>
  <si>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</si>
  <si>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</si>
  <si>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</si>
  <si>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</si>
  <si>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</si>
  <si>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</si>
  <si>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</si>
  <si>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</si>
  <si>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</si>
  <si>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</si>
  <si>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</si>
  <si>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</si>
  <si>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</si>
  <si>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</si>
  <si>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</si>
  <si>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</si>
  <si>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</si>
  <si>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</si>
  <si>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</si>
  <si>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</si>
  <si>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</si>
  <si>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</si>
  <si>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</si>
  <si>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</si>
  <si>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</si>
  <si>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</si>
  <si>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</si>
  <si>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</si>
  <si>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</si>
  <si>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</si>
  <si>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</si>
  <si>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</si>
  <si>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</si>
  <si>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</si>
  <si>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</si>
  <si>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</si>
  <si>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</si>
  <si>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</si>
  <si>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</si>
  <si>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</si>
  <si>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</si>
  <si>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</si>
  <si>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</si>
  <si>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</si>
  <si>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</si>
  <si>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</si>
  <si>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</si>
  <si>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</si>
  <si>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</si>
  <si>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</si>
  <si>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</si>
  <si>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</si>
  <si>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</si>
  <si>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</si>
  <si>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</si>
  <si>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</si>
  <si>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</si>
  <si>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</si>
  <si>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</si>
  <si>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</si>
  <si>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</si>
  <si>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</si>
  <si>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</si>
  <si>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</si>
  <si>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</si>
  <si>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</si>
  <si>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</si>
  <si>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</si>
  <si>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</si>
  <si>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</si>
  <si>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</si>
  <si>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</si>
  <si>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</si>
  <si>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</si>
  <si>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</si>
  <si>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</si>
  <si>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</si>
  <si>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</si>
  <si>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</si>
  <si>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</si>
  <si>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</si>
  <si>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</si>
  <si>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</si>
  <si>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</si>
  <si>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</si>
  <si>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</si>
  <si>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</si>
  <si>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</si>
  <si>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</si>
  <si>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</si>
  <si>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</si>
  <si>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</si>
  <si>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</si>
  <si>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</si>
  <si>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</si>
  <si>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</si>
  <si>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</si>
  <si>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</si>
  <si>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</si>
  <si>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</si>
  <si>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</si>
  <si>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</si>
  <si>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</si>
  <si>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</si>
  <si>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</si>
  <si>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</si>
  <si>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</si>
  <si>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</si>
  <si>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</si>
  <si>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</si>
  <si>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</si>
  <si>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</si>
  <si>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</si>
  <si>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</si>
  <si>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</si>
  <si>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</si>
  <si>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</si>
  <si>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</si>
  <si>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</si>
  <si>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</si>
  <si>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</si>
  <si>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</si>
  <si>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</si>
  <si>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</si>
  <si>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</si>
  <si>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</si>
  <si>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</si>
  <si>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</si>
  <si>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</si>
  <si>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</si>
  <si>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</si>
  <si>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</si>
  <si>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</si>
  <si>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</si>
  <si>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</si>
  <si>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</si>
  <si>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</si>
  <si>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</si>
  <si>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</si>
  <si>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</si>
  <si>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</si>
  <si>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</si>
  <si>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</si>
  <si>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</si>
  <si>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</si>
  <si>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</si>
  <si>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</si>
  <si>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</si>
  <si>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</si>
  <si>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</si>
  <si>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</si>
  <si>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</si>
  <si>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</si>
  <si>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</si>
  <si>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</si>
  <si>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</si>
  <si>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</si>
  <si>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</si>
  <si>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</si>
  <si>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</si>
  <si>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</si>
  <si>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</si>
  <si>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</si>
  <si>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</si>
  <si>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</si>
  <si>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</si>
  <si>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</si>
  <si>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</si>
  <si>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</si>
  <si>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</si>
  <si>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</si>
  <si>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</si>
  <si>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</si>
  <si>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</si>
  <si>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</si>
  <si>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</si>
  <si>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</si>
  <si>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</si>
  <si>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</si>
  <si>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</si>
  <si>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</si>
  <si>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</si>
  <si>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</si>
  <si>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</si>
  <si>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</si>
  <si>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</si>
  <si>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</si>
  <si>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</si>
  <si>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</si>
  <si>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</si>
  <si>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</si>
  <si>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</si>
  <si>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</si>
  <si>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</si>
  <si>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</si>
  <si>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</si>
  <si>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</si>
  <si>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</si>
  <si>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</si>
  <si>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</si>
  <si>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</si>
  <si>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</si>
  <si>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</si>
  <si>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</si>
  <si>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</si>
  <si>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</si>
  <si>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</si>
  <si>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</si>
  <si>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</si>
  <si>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</si>
  <si>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</si>
  <si>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</si>
  <si>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</si>
  <si>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</si>
  <si>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</si>
  <si>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</si>
  <si>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</si>
  <si>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</si>
  <si>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</si>
  <si>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</si>
  <si>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</si>
  <si>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</si>
  <si>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</si>
  <si>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</si>
  <si>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</si>
  <si>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</si>
  <si>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</si>
  <si>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</si>
  <si>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</si>
  <si>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</si>
  <si>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</si>
  <si>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</si>
  <si>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</si>
  <si>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</si>
  <si>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</si>
  <si>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</si>
  <si>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</si>
  <si>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</si>
  <si>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</si>
  <si>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</si>
  <si>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</si>
  <si>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</si>
  <si>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</si>
  <si>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</si>
  <si>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</si>
  <si>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</si>
  <si>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</si>
  <si>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</si>
  <si>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</si>
  <si>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</si>
  <si>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</si>
  <si>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</si>
  <si>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</si>
  <si>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</si>
  <si>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</si>
  <si>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</si>
  <si>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</si>
  <si>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</si>
  <si>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</si>
  <si>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</si>
  <si>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</si>
  <si>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</si>
  <si>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</si>
  <si>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</si>
  <si>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</si>
  <si>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</si>
  <si>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</si>
  <si>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</si>
  <si>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</si>
  <si>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</si>
  <si>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</si>
  <si>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</si>
  <si>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</si>
  <si>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</si>
  <si>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</si>
  <si>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</si>
  <si>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</si>
  <si>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</si>
  <si>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</si>
  <si>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</si>
  <si>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</si>
  <si>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</si>
  <si>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</si>
  <si>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</si>
  <si>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</si>
  <si>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</si>
  <si>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</si>
  <si>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</si>
  <si>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</si>
  <si>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</si>
  <si>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</si>
  <si>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</si>
  <si>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</si>
  <si>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</si>
  <si>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</si>
  <si>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</si>
  <si>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</si>
  <si>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</si>
  <si>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</si>
  <si>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</si>
  <si>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</si>
  <si>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</si>
  <si>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</si>
  <si>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</si>
  <si>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</si>
  <si>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</si>
  <si>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</si>
  <si>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</si>
  <si>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</si>
  <si>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</si>
  <si>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</si>
  <si>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</si>
  <si>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</si>
  <si>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</si>
  <si>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</si>
  <si>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</si>
  <si>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</si>
  <si>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</si>
  <si>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</si>
  <si>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</si>
  <si>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</si>
  <si>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</si>
  <si>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</si>
  <si>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</si>
  <si>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</si>
  <si>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</si>
  <si>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</si>
  <si>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</si>
  <si>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</si>
  <si>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</si>
  <si>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</si>
  <si>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</si>
  <si>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</si>
  <si>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</si>
  <si>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</si>
  <si>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</si>
  <si>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</si>
  <si>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</si>
  <si>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</si>
  <si>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</si>
  <si>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</si>
  <si>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</si>
  <si>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</si>
  <si>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</si>
  <si>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</si>
  <si>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</si>
  <si>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</si>
  <si>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</si>
  <si>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</si>
  <si>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</si>
  <si>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</si>
  <si>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</si>
  <si>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</si>
  <si>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</si>
  <si>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</si>
  <si>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</si>
  <si>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</si>
  <si>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</si>
  <si>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</si>
  <si>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</si>
  <si>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</si>
  <si>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</si>
  <si>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</si>
  <si>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</si>
  <si>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</si>
  <si>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</si>
  <si>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</si>
  <si>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</si>
  <si>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</si>
  <si>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</si>
  <si>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</si>
  <si>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</si>
  <si>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</si>
  <si>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</si>
  <si>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</si>
  <si>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</si>
  <si>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</si>
  <si>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</si>
  <si>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</si>
  <si>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</si>
  <si>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</si>
  <si>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</si>
  <si>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</si>
  <si>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</si>
  <si>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</si>
  <si>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</si>
  <si>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</si>
  <si>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</si>
  <si>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</si>
  <si>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</si>
  <si>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</si>
  <si>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</si>
  <si>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</si>
  <si>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</si>
  <si>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</si>
  <si>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</si>
  <si>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</si>
  <si>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</si>
  <si>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</si>
  <si>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</si>
  <si>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</si>
  <si>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</si>
  <si>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</si>
  <si>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</si>
  <si>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</si>
  <si>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</si>
  <si>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</si>
  <si>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</si>
  <si>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</si>
  <si>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</si>
  <si>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</si>
  <si>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</si>
  <si>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</si>
  <si>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</si>
  <si>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</si>
  <si>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</si>
  <si>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</si>
  <si>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</si>
  <si>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</si>
  <si>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</si>
  <si>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</si>
  <si>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</si>
  <si>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</si>
  <si>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</si>
  <si>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</si>
  <si>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</si>
  <si>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</si>
  <si>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</si>
  <si>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</si>
  <si>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</si>
  <si>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</si>
  <si>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</si>
  <si>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</si>
  <si>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</si>
  <si>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</si>
  <si>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</si>
  <si>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</si>
  <si>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</si>
  <si>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</si>
  <si>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</si>
  <si>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</si>
  <si>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</si>
  <si>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</si>
  <si>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</si>
  <si>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</si>
  <si>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</si>
  <si>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</si>
  <si>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</si>
  <si>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</si>
  <si>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</si>
  <si>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</si>
  <si>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</si>
  <si>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</si>
  <si>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</si>
  <si>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</si>
  <si>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</si>
  <si>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</si>
  <si>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</si>
  <si>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</si>
  <si>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</si>
  <si>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</si>
  <si>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</si>
  <si>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</si>
  <si>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</si>
  <si>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</si>
  <si>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</si>
  <si>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</si>
  <si>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</si>
  <si>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</si>
  <si>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</si>
  <si>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</si>
  <si>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</si>
  <si>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</si>
  <si>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</si>
  <si>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</si>
  <si>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</si>
  <si>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</si>
  <si>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</si>
  <si>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</si>
  <si>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</si>
  <si>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</si>
  <si>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</si>
  <si>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</si>
  <si>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</si>
  <si>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</si>
  <si>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</si>
  <si>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</si>
  <si>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</si>
  <si>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</si>
  <si>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</si>
  <si>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</si>
  <si>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</si>
  <si>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</si>
  <si>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</si>
  <si>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</si>
  <si>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</si>
  <si>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</si>
  <si>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</si>
  <si>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</si>
  <si>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</si>
  <si>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</si>
  <si>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</si>
  <si>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</si>
  <si>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</si>
  <si>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</si>
  <si>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</si>
  <si>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</si>
  <si>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</si>
  <si>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</si>
  <si>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</si>
  <si>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</si>
  <si>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</si>
  <si>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</si>
  <si>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</si>
  <si>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</si>
  <si>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</si>
  <si>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</si>
  <si>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</si>
  <si>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</si>
  <si>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</si>
  <si>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</si>
  <si>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</si>
  <si>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</si>
  <si>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</si>
  <si>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</si>
  <si>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</si>
  <si>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</si>
  <si>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</si>
  <si>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</si>
  <si>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</si>
  <si>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</si>
  <si>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</si>
  <si>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</si>
  <si>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</si>
  <si>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</si>
  <si>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</si>
  <si>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</si>
  <si>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</si>
  <si>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</si>
  <si>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</si>
  <si>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</si>
  <si>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</si>
  <si>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</si>
  <si>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</si>
  <si>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</si>
  <si>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</si>
  <si>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</si>
  <si>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</si>
  <si>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</si>
  <si>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</si>
  <si>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</si>
  <si>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</si>
  <si>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</si>
  <si>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</si>
  <si>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</si>
  <si>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</si>
  <si>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</si>
  <si>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</si>
  <si>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</si>
  <si>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</si>
  <si>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</si>
  <si>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</si>
  <si>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</si>
  <si>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</si>
  <si>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</si>
  <si>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</si>
  <si>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</si>
  <si>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</si>
  <si>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</si>
  <si>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</si>
  <si>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</si>
  <si>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</si>
  <si>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</si>
  <si>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</si>
  <si>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</si>
  <si>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</si>
  <si>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</si>
  <si>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</si>
  <si>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</si>
  <si>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</si>
  <si>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</si>
  <si>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</si>
  <si>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</si>
  <si>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</si>
  <si>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</si>
  <si>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</si>
  <si>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</si>
  <si>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</si>
  <si>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</si>
  <si>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</si>
  <si>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</si>
  <si>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</si>
  <si>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</si>
  <si>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</si>
  <si>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</si>
  <si>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</si>
  <si>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</si>
  <si>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</si>
  <si>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</si>
  <si>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</si>
  <si>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</si>
  <si>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</si>
  <si>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</si>
  <si>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</si>
  <si>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</si>
  <si>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</si>
  <si>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</si>
  <si>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</si>
  <si>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</si>
  <si>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</si>
  <si>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</si>
  <si>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</si>
  <si>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</si>
  <si>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</si>
  <si>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</si>
  <si>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</si>
  <si>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</si>
  <si>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</si>
  <si>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</si>
  <si>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</si>
  <si>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</si>
  <si>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</si>
  <si>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</si>
  <si>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</si>
  <si>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</si>
  <si>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</si>
  <si>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</si>
  <si>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</si>
  <si>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</si>
  <si>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</si>
  <si>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</si>
  <si>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</si>
  <si>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</si>
  <si>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</si>
  <si>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</si>
  <si>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</si>
  <si>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</si>
  <si>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</si>
  <si>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</si>
  <si>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</si>
  <si>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</si>
  <si>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</si>
  <si>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</si>
  <si>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</si>
  <si>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</si>
  <si>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</si>
  <si>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</si>
  <si>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</si>
  <si>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</si>
  <si>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</si>
  <si>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</si>
  <si>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</si>
  <si>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</si>
  <si>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</si>
  <si>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</si>
  <si>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</si>
  <si>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</si>
  <si>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</si>
  <si>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</si>
  <si>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</si>
  <si>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</si>
  <si>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</si>
  <si>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</si>
  <si>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</si>
  <si>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</si>
  <si>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</si>
  <si>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</si>
  <si>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</si>
  <si>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</si>
  <si>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</si>
  <si>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</si>
  <si>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</si>
  <si>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</si>
  <si>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</si>
  <si>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</si>
  <si>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</si>
  <si>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</si>
  <si>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</si>
  <si>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</si>
  <si>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</si>
  <si>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</si>
  <si>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</si>
  <si>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</si>
  <si>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</si>
  <si>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</si>
  <si>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</si>
  <si>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</si>
  <si>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</si>
  <si>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</si>
  <si>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</si>
  <si>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</si>
  <si>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</si>
  <si>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</si>
  <si>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</si>
  <si>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</si>
  <si>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</si>
  <si>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</si>
  <si>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</si>
  <si>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</si>
  <si>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</si>
  <si>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</si>
  <si>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</si>
  <si>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</si>
  <si>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</si>
  <si>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</si>
  <si>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</si>
  <si>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</si>
  <si>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</si>
  <si>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</si>
  <si>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</si>
  <si>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</si>
  <si>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</si>
  <si>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</si>
  <si>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</si>
  <si>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</si>
  <si>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</si>
  <si>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</si>
  <si>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</si>
  <si>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</si>
  <si>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</si>
  <si>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</si>
  <si>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</si>
  <si>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</si>
  <si>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</si>
  <si>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</si>
  <si>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</si>
  <si>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</si>
  <si>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</si>
  <si>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</si>
  <si>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</si>
  <si>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</si>
  <si>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</si>
  <si>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</si>
  <si>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</si>
  <si>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</si>
  <si>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</si>
  <si>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</si>
  <si>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</si>
  <si>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</si>
  <si>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</si>
  <si>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</si>
  <si>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</si>
  <si>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</si>
  <si>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</si>
  <si>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</si>
  <si>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</si>
  <si>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</si>
  <si>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</si>
  <si>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</si>
  <si>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</si>
  <si>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</si>
  <si>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</si>
  <si>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</si>
  <si>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</si>
  <si>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</si>
  <si>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</si>
  <si>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</si>
  <si>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</si>
  <si>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</si>
  <si>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</si>
  <si>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</si>
  <si>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</si>
  <si>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</si>
  <si>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</si>
  <si>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</si>
  <si>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</si>
  <si>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</si>
  <si>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</si>
  <si>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</si>
  <si>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</si>
  <si>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</si>
  <si>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</si>
  <si>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</si>
  <si>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</si>
  <si>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</si>
  <si>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</si>
  <si>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</si>
  <si>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</si>
  <si>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</si>
  <si>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</si>
  <si>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</si>
  <si>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</si>
  <si>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</si>
  <si>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</si>
  <si>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</si>
  <si>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</si>
  <si>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</si>
  <si>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</si>
  <si>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</si>
  <si>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</si>
  <si>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</si>
  <si>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</si>
  <si>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</si>
  <si>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</si>
  <si>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</si>
  <si>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</si>
  <si>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</si>
  <si>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</si>
  <si>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</si>
  <si>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</si>
  <si>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</si>
  <si>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</si>
  <si>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</si>
  <si>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</si>
  <si>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</si>
  <si>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</si>
  <si>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</si>
  <si>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</si>
  <si>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</si>
  <si>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</si>
  <si>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</si>
  <si>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</si>
  <si>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</si>
  <si>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</si>
  <si>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</si>
  <si>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</si>
  <si>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</si>
  <si>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</si>
  <si>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</si>
  <si>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</si>
  <si>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</si>
  <si>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</si>
  <si>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</si>
  <si>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</si>
  <si>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</si>
  <si>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</si>
  <si>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</si>
  <si>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</si>
  <si>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</si>
  <si>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</si>
  <si>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</si>
  <si>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</si>
  <si>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</si>
  <si>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</si>
  <si>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</si>
  <si>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</si>
  <si>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</si>
  <si>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</si>
  <si>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</si>
  <si>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</si>
  <si>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</si>
  <si>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</si>
  <si>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</si>
  <si>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</si>
  <si>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</si>
  <si>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</si>
  <si>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</si>
  <si>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</si>
  <si>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</si>
  <si>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</si>
  <si>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</si>
  <si>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</si>
  <si>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</si>
  <si>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</si>
  <si>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</si>
  <si>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</si>
  <si>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</si>
  <si>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</si>
  <si>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</si>
  <si>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</si>
  <si>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</si>
  <si>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</si>
  <si>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</si>
  <si>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</si>
  <si>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</si>
  <si>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</si>
  <si>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</si>
  <si>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</si>
  <si>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</si>
  <si>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</si>
  <si>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</si>
  <si>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</si>
  <si>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</si>
  <si>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</si>
  <si>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</si>
  <si>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</si>
  <si>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</si>
  <si>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</si>
  <si>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</si>
  <si>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</si>
  <si>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</si>
  <si>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</si>
  <si>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</si>
  <si>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</si>
  <si>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</si>
  <si>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</si>
  <si>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</si>
  <si>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</si>
  <si>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</si>
  <si>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</si>
  <si>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</si>
  <si>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</si>
  <si>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</si>
  <si>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</si>
  <si>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</si>
  <si>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</si>
  <si>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</si>
  <si>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</si>
  <si>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</si>
  <si>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</si>
  <si>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</si>
  <si>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</si>
  <si>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</si>
  <si>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</si>
  <si>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</si>
  <si>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</si>
  <si>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</si>
  <si>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</si>
  <si>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</si>
  <si>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</si>
  <si>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</si>
  <si>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</si>
  <si>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</si>
  <si>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</si>
  <si>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</si>
  <si>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</si>
  <si>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</si>
  <si>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</si>
  <si>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</si>
  <si>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</si>
  <si>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</si>
  <si>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</si>
  <si>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</si>
  <si>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</si>
  <si>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</si>
  <si>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</si>
  <si>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</si>
  <si>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</si>
  <si>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</si>
  <si>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</si>
  <si>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</si>
  <si>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</si>
  <si>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</si>
  <si>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</si>
  <si>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</si>
  <si>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</si>
  <si>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</si>
  <si>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</si>
  <si>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</si>
  <si>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</si>
  <si>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</si>
  <si>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</si>
  <si>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</si>
  <si>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</si>
  <si>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</si>
  <si>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</si>
  <si>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</si>
  <si>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</si>
  <si>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</si>
  <si>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</si>
  <si>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</si>
  <si>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</si>
  <si>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</si>
  <si>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</si>
  <si>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</si>
  <si>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</si>
  <si>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</si>
  <si>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</si>
  <si>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</si>
  <si>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</si>
  <si>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</si>
  <si>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</si>
  <si>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</si>
  <si>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</si>
  <si>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</si>
  <si>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</si>
  <si>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</si>
  <si>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</si>
  <si>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</si>
  <si>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</si>
  <si>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</si>
  <si>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</si>
  <si>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</si>
  <si>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</si>
  <si>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</si>
  <si>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</si>
  <si>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</si>
  <si>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</si>
  <si>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</si>
  <si>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</si>
  <si>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</si>
  <si>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</si>
  <si>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</si>
  <si>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</si>
  <si>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</si>
  <si>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</si>
  <si>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</si>
  <si>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</si>
  <si>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</si>
  <si>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</si>
  <si>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</si>
  <si>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</si>
  <si>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</si>
  <si>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</si>
  <si>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</si>
  <si>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</si>
  <si>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</si>
  <si>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</si>
  <si>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</si>
  <si>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</si>
  <si>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</si>
  <si>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</si>
  <si>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</si>
  <si>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</si>
  <si>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</si>
  <si>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</si>
  <si>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</si>
  <si>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</si>
  <si>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</si>
  <si>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</si>
  <si>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</si>
  <si>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</si>
  <si>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</si>
  <si>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</si>
  <si>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</si>
  <si>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</si>
  <si>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</si>
  <si>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</si>
  <si>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</si>
  <si>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</si>
  <si>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</si>
  <si>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</si>
  <si>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</si>
  <si>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</si>
  <si>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</si>
  <si>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</si>
  <si>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</si>
  <si>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</si>
  <si>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</si>
  <si>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</si>
  <si>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</si>
  <si>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</si>
  <si>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</si>
  <si>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</si>
  <si>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</si>
  <si>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</si>
  <si>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</si>
  <si>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</si>
  <si>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</si>
  <si>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</si>
  <si>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</si>
  <si>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</si>
  <si>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</si>
  <si>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</si>
  <si>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</si>
  <si>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</si>
  <si>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</si>
  <si>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</si>
  <si>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</si>
  <si>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</si>
  <si>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</si>
  <si>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</si>
  <si>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</si>
  <si>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</si>
  <si>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</si>
  <si>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</si>
  <si>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</si>
  <si>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</si>
  <si>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</si>
  <si>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</si>
  <si>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</si>
  <si>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</si>
  <si>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</si>
  <si>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</si>
  <si>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</si>
  <si>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</si>
  <si>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</si>
  <si>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</si>
  <si>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</si>
  <si>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</si>
  <si>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</si>
  <si>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</si>
  <si>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</si>
  <si>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</si>
  <si>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</si>
  <si>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</si>
  <si>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</si>
  <si>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</si>
  <si>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</si>
  <si>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</si>
  <si>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</si>
  <si>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</si>
  <si>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</si>
  <si>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</si>
  <si>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</si>
  <si>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</si>
  <si>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</si>
  <si>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</si>
  <si>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</si>
  <si>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</si>
  <si>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</si>
  <si>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</si>
  <si>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</si>
  <si>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</si>
  <si>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</si>
  <si>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</si>
  <si>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</si>
  <si>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</si>
  <si>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</si>
  <si>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</si>
  <si>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</si>
  <si>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</si>
  <si>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</si>
  <si>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</si>
  <si>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</si>
  <si>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</si>
  <si>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</si>
  <si>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</si>
  <si>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</si>
  <si>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</si>
  <si>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</si>
  <si>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</si>
  <si>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</si>
  <si>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</si>
  <si>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</si>
  <si>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</si>
  <si>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</si>
  <si>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</si>
  <si>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</si>
  <si>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</si>
  <si>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</si>
  <si>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</si>
  <si>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</si>
  <si>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</si>
  <si>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</si>
  <si>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</si>
  <si>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</si>
  <si>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</si>
  <si>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</si>
  <si>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</si>
  <si>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</si>
  <si>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</si>
  <si>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</si>
  <si>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</si>
  <si>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</si>
  <si>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</si>
  <si>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</si>
  <si>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</si>
  <si>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</si>
  <si>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</si>
  <si>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</si>
  <si>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</si>
  <si>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</si>
  <si>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</si>
  <si>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</si>
  <si>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</si>
  <si>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</si>
  <si>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</si>
  <si>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</si>
  <si>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</si>
  <si>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</si>
  <si>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</si>
  <si>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</si>
  <si>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</si>
  <si>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</si>
  <si>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</si>
  <si>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</si>
  <si>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</si>
  <si>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</si>
  <si>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</si>
  <si>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</si>
  <si>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</si>
  <si>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</si>
  <si>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</si>
  <si>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</si>
  <si>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</si>
  <si>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</si>
  <si>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</si>
  <si>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</si>
  <si>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</si>
  <si>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</si>
  <si>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</si>
  <si>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</si>
  <si>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</si>
  <si>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</si>
  <si>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</si>
  <si>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</si>
  <si>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</si>
  <si>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</si>
  <si>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</si>
  <si>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</si>
  <si>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</si>
  <si>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</si>
  <si>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</si>
  <si>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</si>
  <si>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</si>
  <si>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</si>
  <si>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</si>
  <si>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</si>
  <si>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</si>
  <si>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</si>
  <si>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</si>
  <si>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</si>
  <si>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</si>
  <si>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</si>
  <si>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</si>
  <si>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</si>
  <si>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</si>
  <si>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</si>
  <si>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</si>
  <si>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</si>
  <si>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</si>
  <si>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</si>
  <si>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</si>
  <si>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</si>
  <si>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</si>
  <si>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</si>
  <si>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</si>
  <si>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</si>
  <si>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</si>
  <si>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</si>
  <si>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</si>
  <si>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</si>
  <si>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</si>
  <si>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</si>
  <si>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</si>
  <si>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</si>
  <si>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</si>
  <si>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</si>
  <si>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</si>
  <si>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</si>
  <si>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</si>
  <si>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</si>
  <si>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</si>
  <si>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</si>
  <si>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</si>
  <si>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</si>
  <si>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</si>
  <si>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</si>
  <si>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</si>
  <si>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</si>
  <si>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</si>
  <si>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</si>
  <si>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</si>
  <si>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</si>
  <si>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</si>
  <si>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</si>
  <si>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</si>
  <si>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</si>
  <si>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</si>
  <si>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</si>
  <si>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</si>
  <si>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</si>
  <si>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</si>
  <si>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</si>
  <si>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</si>
  <si>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</si>
  <si>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</si>
  <si>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</si>
  <si>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</si>
  <si>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</si>
  <si>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</si>
  <si>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</si>
  <si>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</si>
  <si>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</si>
  <si>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</si>
  <si>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</si>
  <si>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</si>
  <si>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</si>
  <si>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</si>
  <si>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</si>
  <si>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</si>
  <si>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</si>
  <si>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</si>
  <si>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</si>
  <si>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</si>
  <si>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</si>
  <si>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</si>
  <si>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</si>
  <si>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</si>
  <si>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</si>
  <si>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</si>
  <si>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</si>
  <si>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</si>
  <si>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</si>
  <si>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</si>
  <si>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</si>
  <si>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</si>
  <si>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</si>
  <si>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</si>
  <si>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</si>
  <si>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</si>
  <si>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</si>
  <si>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</si>
  <si>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</si>
  <si>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</si>
  <si>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</si>
  <si>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</si>
  <si>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</si>
  <si>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</si>
  <si>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</si>
  <si>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</si>
  <si>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</si>
  <si>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</si>
  <si>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</si>
  <si>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</si>
  <si>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</si>
  <si>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</si>
  <si>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</si>
  <si>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</si>
  <si>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</si>
  <si>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</si>
  <si>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</si>
  <si>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</si>
  <si>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</si>
  <si>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</si>
  <si>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</si>
  <si>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</si>
  <si>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</si>
  <si>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</si>
  <si>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</si>
  <si>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</si>
  <si>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</si>
  <si>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</si>
  <si>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</si>
  <si>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</si>
  <si>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</si>
  <si>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</si>
  <si>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</si>
  <si>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</si>
  <si>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</si>
  <si>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</si>
  <si>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</si>
  <si>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</si>
  <si>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</si>
  <si>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</si>
  <si>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</si>
  <si>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</si>
  <si>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</si>
  <si>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</si>
  <si>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</si>
  <si>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</si>
  <si>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</si>
  <si>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</si>
  <si>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</si>
  <si>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</si>
  <si>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</si>
  <si>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</si>
  <si>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</si>
  <si>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</si>
  <si>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</si>
  <si>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</si>
  <si>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</si>
  <si>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</si>
  <si>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</si>
  <si>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</si>
  <si>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</si>
  <si>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</si>
  <si>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</si>
  <si>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</si>
  <si>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</si>
  <si>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</si>
  <si>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</si>
  <si>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</si>
  <si>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</si>
  <si>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</si>
  <si>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</si>
  <si>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</si>
  <si>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</si>
  <si>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</si>
  <si>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</si>
  <si>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</si>
  <si>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</si>
  <si>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</si>
  <si>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</si>
  <si>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</si>
  <si>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</si>
  <si>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</si>
  <si>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</si>
  <si>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</si>
  <si>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</si>
  <si>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</si>
  <si>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</si>
  <si>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</si>
  <si>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</si>
  <si>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</si>
  <si>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</si>
  <si>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</si>
  <si>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</si>
  <si>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</si>
  <si>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</si>
  <si>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</si>
  <si>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</si>
  <si>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</si>
  <si>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</si>
  <si>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</si>
  <si>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</si>
  <si>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</si>
  <si>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</si>
  <si>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</si>
  <si>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</si>
  <si>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</si>
  <si>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</si>
  <si>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</si>
  <si>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</si>
  <si>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</si>
  <si>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</si>
  <si>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</si>
  <si>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</si>
  <si>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</si>
  <si>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</si>
  <si>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</si>
  <si>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</si>
  <si>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</si>
  <si>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</si>
  <si>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</si>
  <si>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</si>
  <si>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</si>
  <si>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</si>
  <si>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</si>
  <si>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</si>
  <si>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</si>
  <si>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</si>
  <si>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</si>
  <si>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</si>
  <si>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</si>
  <si>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</si>
  <si>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</si>
  <si>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</si>
  <si>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</si>
  <si>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</si>
  <si>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</si>
  <si>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</si>
  <si>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</si>
  <si>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</si>
  <si>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</si>
  <si>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</si>
  <si>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</si>
  <si>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</si>
  <si>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</si>
  <si>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</si>
  <si>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</si>
  <si>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</si>
  <si>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</si>
  <si>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</si>
  <si>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</si>
  <si>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</si>
  <si>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</si>
  <si>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</si>
  <si>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</si>
  <si>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</si>
  <si>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</si>
  <si>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</si>
  <si>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</si>
  <si>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</si>
  <si>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</si>
  <si>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</si>
  <si>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</si>
  <si>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</si>
  <si>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</si>
  <si>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</si>
  <si>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</si>
  <si>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</si>
  <si>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</si>
  <si>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</si>
  <si>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</si>
  <si>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</si>
  <si>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</si>
  <si>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</si>
  <si>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</si>
  <si>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</si>
  <si>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</si>
  <si>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</si>
  <si>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</si>
  <si>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</si>
  <si>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</si>
  <si>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</si>
  <si>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</si>
  <si>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</si>
  <si>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</si>
  <si>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</si>
  <si>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</si>
  <si>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</si>
  <si>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</si>
  <si>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</si>
  <si>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</si>
  <si>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</si>
  <si>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</si>
  <si>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</si>
  <si>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</si>
  <si>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</si>
  <si>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</si>
  <si>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</si>
  <si>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</si>
  <si>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</si>
  <si>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</si>
  <si>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</si>
  <si>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</si>
  <si>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</si>
  <si>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</si>
  <si>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</si>
  <si>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</si>
  <si>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</si>
  <si>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</si>
  <si>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</si>
  <si>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</si>
  <si>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</si>
  <si>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</si>
  <si>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</si>
  <si>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</si>
  <si>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</si>
  <si>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</si>
  <si>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</si>
  <si>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</si>
  <si>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</si>
  <si>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</si>
  <si>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</si>
  <si>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</si>
  <si>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</si>
  <si>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</si>
  <si>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</si>
  <si>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</si>
  <si>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</si>
  <si>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</si>
  <si>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</si>
  <si>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</si>
  <si>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</si>
  <si>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</si>
  <si>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</si>
  <si>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</si>
  <si>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</si>
  <si>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</si>
  <si>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</si>
  <si>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</si>
  <si>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</si>
  <si>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</si>
  <si>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</si>
  <si>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</si>
  <si>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</si>
  <si>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</si>
  <si>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</si>
  <si>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</si>
  <si>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</si>
  <si>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</si>
  <si>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</si>
  <si>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</si>
  <si>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</si>
  <si>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</si>
  <si>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</si>
  <si>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</si>
  <si>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</si>
  <si>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</si>
  <si>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</si>
  <si>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</si>
  <si>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</si>
  <si>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</si>
  <si>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</si>
  <si>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</si>
  <si>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</si>
  <si>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</si>
  <si>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</si>
  <si>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</si>
  <si>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</si>
  <si>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</si>
  <si>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</si>
  <si>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</si>
  <si>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</si>
  <si>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</si>
  <si>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</si>
  <si>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</si>
  <si>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</si>
  <si>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</si>
  <si>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</si>
  <si>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</si>
  <si>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</si>
  <si>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</si>
  <si>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</si>
  <si>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</si>
  <si>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</si>
  <si>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</si>
  <si>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</si>
  <si>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</si>
  <si>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</si>
  <si>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</si>
  <si>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</si>
  <si>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</si>
  <si>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</si>
  <si>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</si>
  <si>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</si>
  <si>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</si>
  <si>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</si>
  <si>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</si>
  <si>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</si>
  <si>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</si>
  <si>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</si>
  <si>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</si>
  <si>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</si>
  <si>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</si>
  <si>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</si>
  <si>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</si>
  <si>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</si>
  <si>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</si>
  <si>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</si>
  <si>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</si>
  <si>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</si>
  <si>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</si>
  <si>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</si>
  <si>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</si>
  <si>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</si>
  <si>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</si>
  <si>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</si>
  <si>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</si>
  <si>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</si>
  <si>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</si>
  <si>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</si>
  <si>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</si>
  <si>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</si>
  <si>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</si>
  <si>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</si>
  <si>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</si>
  <si>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</si>
  <si>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</si>
  <si>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</si>
  <si>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</si>
  <si>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</si>
  <si>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</si>
  <si>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</si>
  <si>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</si>
  <si>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</si>
  <si>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</si>
  <si>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</si>
  <si>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</si>
  <si>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</si>
  <si>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</si>
  <si>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</si>
  <si>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</si>
  <si>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</si>
  <si>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</si>
  <si>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</si>
  <si>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</si>
  <si>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</si>
  <si>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</si>
  <si>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</si>
  <si>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</si>
  <si>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</si>
  <si>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</si>
  <si>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</si>
  <si>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</si>
  <si>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</si>
  <si>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</si>
  <si>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</si>
  <si>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</si>
  <si>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</si>
  <si>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</si>
  <si>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</si>
  <si>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</si>
  <si>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</si>
  <si>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</si>
  <si>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</si>
  <si>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</si>
  <si>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</si>
  <si>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</si>
  <si>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</si>
  <si>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</si>
  <si>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</si>
  <si>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</si>
  <si>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</si>
  <si>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</si>
  <si>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</si>
  <si>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</si>
  <si>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</si>
  <si>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</si>
  <si>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</si>
  <si>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</si>
  <si>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</si>
  <si>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</si>
  <si>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</si>
  <si>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</si>
  <si>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</si>
  <si>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</si>
  <si>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</si>
  <si>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</si>
  <si>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</si>
  <si>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</si>
  <si>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</si>
  <si>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</si>
  <si>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</si>
  <si>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</si>
  <si>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</si>
  <si>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</si>
  <si>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</si>
  <si>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</si>
  <si>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</si>
  <si>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</si>
  <si>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</si>
  <si>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</si>
  <si>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</si>
  <si>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</si>
  <si>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</si>
  <si>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</si>
  <si>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</si>
  <si>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</si>
  <si>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</si>
  <si>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</si>
  <si>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</si>
  <si>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</si>
  <si>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</si>
  <si>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</si>
  <si>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</si>
  <si>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</si>
  <si>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</si>
  <si>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</si>
  <si>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</si>
  <si>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</si>
  <si>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</si>
  <si>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</si>
  <si>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</si>
  <si>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</si>
  <si>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</si>
  <si>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</si>
  <si>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</si>
  <si>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</si>
  <si>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</si>
  <si>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</si>
  <si>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</si>
  <si>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</si>
  <si>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</si>
  <si>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</si>
  <si>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</si>
  <si>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</si>
  <si>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</si>
  <si>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</si>
  <si>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</si>
  <si>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</si>
  <si>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</si>
  <si>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</si>
  <si>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</si>
  <si>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</si>
  <si>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</si>
  <si>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</si>
  <si>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</si>
  <si>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</si>
  <si>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</si>
  <si>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</si>
  <si>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</si>
  <si>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</si>
  <si>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</si>
  <si>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</si>
  <si>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</si>
  <si>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</si>
  <si>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</si>
  <si>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</si>
  <si>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</si>
  <si>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</si>
  <si>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</si>
  <si>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</si>
  <si>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</si>
  <si>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</si>
  <si>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</si>
  <si>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</si>
  <si>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</si>
  <si>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</si>
  <si>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</si>
  <si>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</si>
  <si>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</si>
  <si>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</si>
  <si>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</si>
  <si>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</si>
  <si>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</si>
  <si>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</si>
  <si>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</si>
  <si>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</si>
  <si>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</si>
  <si>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</si>
  <si>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</si>
  <si>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</si>
  <si>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</si>
  <si>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</si>
  <si>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</si>
  <si>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</si>
  <si>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</si>
  <si>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</si>
  <si>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</si>
  <si>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</si>
  <si>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</si>
  <si>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</si>
  <si>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</si>
  <si>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</si>
  <si>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</si>
  <si>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</si>
  <si>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</si>
  <si>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</si>
  <si>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</si>
  <si>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</si>
  <si>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</si>
  <si>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</si>
  <si>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</si>
  <si>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</si>
  <si>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</si>
  <si>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</si>
  <si>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</si>
  <si>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</si>
  <si>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</si>
  <si>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</si>
  <si>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</si>
  <si>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</si>
  <si>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</si>
  <si>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</si>
  <si>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</si>
  <si>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</si>
  <si>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</si>
  <si>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</si>
  <si>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</si>
  <si>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</si>
  <si>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</si>
  <si>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</si>
  <si>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</si>
  <si>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</si>
  <si>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</si>
  <si>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</si>
  <si>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</si>
  <si>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</si>
  <si>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</si>
  <si>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</si>
  <si>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</si>
  <si>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</si>
  <si>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</si>
  <si>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</si>
  <si>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</si>
  <si>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</si>
  <si>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</si>
  <si>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</si>
  <si>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</si>
  <si>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</si>
  <si>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</si>
  <si>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</si>
  <si>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</si>
  <si>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</si>
  <si>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</si>
  <si>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</si>
  <si>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</si>
  <si>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</si>
  <si>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</si>
  <si>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</si>
  <si>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</si>
  <si>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</si>
  <si>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</si>
  <si>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</si>
  <si>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</si>
  <si>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</si>
  <si>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</si>
  <si>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</si>
  <si>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</si>
  <si>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</si>
  <si>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</si>
  <si>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</si>
  <si>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</si>
  <si>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</si>
  <si>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</si>
  <si>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</si>
  <si>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</si>
  <si>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</si>
  <si>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</si>
  <si>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</si>
  <si>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</si>
  <si>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</si>
  <si>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</si>
  <si>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</si>
  <si>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</si>
  <si>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</si>
  <si>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</si>
  <si>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</si>
  <si>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</si>
  <si>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</si>
  <si>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</si>
  <si>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</si>
  <si>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</si>
  <si>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</si>
  <si>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</si>
  <si>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</si>
  <si>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</si>
  <si>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</si>
  <si>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</si>
  <si>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</si>
  <si>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</si>
  <si>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</si>
  <si>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</si>
  <si>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</si>
  <si>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</si>
  <si>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</si>
  <si>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</si>
  <si>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</si>
  <si>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</si>
  <si>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</si>
  <si>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</si>
  <si>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</si>
  <si>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</si>
  <si>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</si>
  <si>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</si>
  <si>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</si>
  <si>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</si>
  <si>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</si>
  <si>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</si>
  <si>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</si>
  <si>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</si>
  <si>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</si>
  <si>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</si>
  <si>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</si>
  <si>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</si>
  <si>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</si>
  <si>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</si>
  <si>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</si>
  <si>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</si>
  <si>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</si>
  <si>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</si>
  <si>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</si>
  <si>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</si>
  <si>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</si>
  <si>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</si>
  <si>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</si>
  <si>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</si>
  <si>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</si>
  <si>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</si>
  <si>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</si>
  <si>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</si>
  <si>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</si>
  <si>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</si>
  <si>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</si>
  <si>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</si>
  <si>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</si>
  <si>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</si>
  <si>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</si>
  <si>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</si>
  <si>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</si>
  <si>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</si>
  <si>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</si>
  <si>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</si>
  <si>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</si>
  <si>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</si>
  <si>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</si>
  <si>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</si>
  <si>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</si>
  <si>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</si>
  <si>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</si>
  <si>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</si>
  <si>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</si>
  <si>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</si>
  <si>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</si>
  <si>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</si>
  <si>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</si>
  <si>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</si>
  <si>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</si>
  <si>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</si>
  <si>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</si>
  <si>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</si>
  <si>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</si>
  <si>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</si>
  <si>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</si>
  <si>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</si>
  <si>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</si>
  <si>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</si>
  <si>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</si>
  <si>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</si>
  <si>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</si>
  <si>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</si>
  <si>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</si>
  <si>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</si>
  <si>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</si>
  <si>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</si>
  <si>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</si>
  <si>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</si>
  <si>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</si>
  <si>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</si>
  <si>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</si>
  <si>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</si>
  <si>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</si>
  <si>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</si>
  <si>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</si>
  <si>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</si>
  <si>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</si>
  <si>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</si>
  <si>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</si>
  <si>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</si>
  <si>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</si>
  <si>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</si>
  <si>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</si>
  <si>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</si>
  <si>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</si>
  <si>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</si>
  <si>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</si>
  <si>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</si>
  <si>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</si>
  <si>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</si>
  <si>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</si>
  <si>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</si>
  <si>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</si>
  <si>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</si>
  <si>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</si>
  <si>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</si>
  <si>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</si>
  <si>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</si>
  <si>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</si>
  <si>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</si>
  <si>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</si>
  <si>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</si>
  <si>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</si>
  <si>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</si>
  <si>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</si>
  <si>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</si>
  <si>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</si>
  <si>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</si>
  <si>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</si>
  <si>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</si>
  <si>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</si>
  <si>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</si>
  <si>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</si>
  <si>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</si>
  <si>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</si>
  <si>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</si>
  <si>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</si>
  <si>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</si>
  <si>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</si>
  <si>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</si>
  <si>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</si>
  <si>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</si>
  <si>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</si>
  <si>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</si>
  <si>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</si>
  <si>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</si>
  <si>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</si>
  <si>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</si>
  <si>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</si>
  <si>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</si>
  <si>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</si>
  <si>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</si>
  <si>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</si>
  <si>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</si>
  <si>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</si>
  <si>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</si>
  <si>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</si>
  <si>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</si>
  <si>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</si>
  <si>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</si>
  <si>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</si>
  <si>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</si>
  <si>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</si>
  <si>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</si>
  <si>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</si>
  <si>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</si>
  <si>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</si>
  <si>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</si>
  <si>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</si>
  <si>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</si>
  <si>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</si>
  <si>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</si>
  <si>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</si>
  <si>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</si>
  <si>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</si>
  <si>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</si>
  <si>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</si>
  <si>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</si>
  <si>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</si>
  <si>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</si>
  <si>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</si>
  <si>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</si>
  <si>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</si>
  <si>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</si>
  <si>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</si>
  <si>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</si>
  <si>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</si>
  <si>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</si>
  <si>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</si>
  <si>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</si>
  <si>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</si>
  <si>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</si>
  <si>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</si>
  <si>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</si>
  <si>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</si>
  <si>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</si>
  <si>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</si>
  <si>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</si>
  <si>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</si>
  <si>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</si>
  <si>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</si>
  <si>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</si>
  <si>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</si>
  <si>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</si>
  <si>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</si>
  <si>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</si>
  <si>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</si>
  <si>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</si>
  <si>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</si>
  <si>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</si>
  <si>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</si>
  <si>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</si>
  <si>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</si>
  <si>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</si>
  <si>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</si>
  <si>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</si>
  <si>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</si>
  <si>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</si>
  <si>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</si>
  <si>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</si>
  <si>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</si>
  <si>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</si>
  <si>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</si>
  <si>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</si>
  <si>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</si>
  <si>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</si>
  <si>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</si>
  <si>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</si>
  <si>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</si>
  <si>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</si>
  <si>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</si>
  <si>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</si>
  <si>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</si>
  <si>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</si>
  <si>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</si>
  <si>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</si>
  <si>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</si>
  <si>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</si>
  <si>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</si>
  <si>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</si>
  <si>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</si>
  <si>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</si>
  <si>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</si>
  <si>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</si>
  <si>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</si>
  <si>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</si>
  <si>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</si>
  <si>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</si>
  <si>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</si>
  <si>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</si>
  <si>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</si>
  <si>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</si>
  <si>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</si>
  <si>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</si>
  <si>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</si>
  <si>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</si>
  <si>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</si>
  <si>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</si>
  <si>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</si>
  <si>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</si>
  <si>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</si>
  <si>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</si>
  <si>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</si>
  <si>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</si>
  <si>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</si>
  <si>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</si>
  <si>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</si>
  <si>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</si>
  <si>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</si>
  <si>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</si>
  <si>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</si>
  <si>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</si>
  <si>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</si>
  <si>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</si>
  <si>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</si>
  <si>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</si>
  <si>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</si>
  <si>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</si>
  <si>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</si>
  <si>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</si>
  <si>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</si>
  <si>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</si>
  <si>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</si>
  <si>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</si>
  <si>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</si>
  <si>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</si>
  <si>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</si>
  <si>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</si>
  <si>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</si>
  <si>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</si>
  <si>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</si>
  <si>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</si>
  <si>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</si>
  <si>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</si>
  <si>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</si>
  <si>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</si>
  <si>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</si>
  <si>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</si>
  <si>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</si>
  <si>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</si>
  <si>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</si>
  <si>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</si>
  <si>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</si>
  <si>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</si>
  <si>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</si>
  <si>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</si>
  <si>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</si>
  <si>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</si>
  <si>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</si>
  <si>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</si>
  <si>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</si>
  <si>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</si>
  <si>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</si>
  <si>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</si>
  <si>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</si>
  <si>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</si>
  <si>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</si>
  <si>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</si>
  <si>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</si>
  <si>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</si>
  <si>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</si>
  <si>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</si>
  <si>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</si>
  <si>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</si>
  <si>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</si>
  <si>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</si>
  <si>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</si>
  <si>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</si>
  <si>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</si>
  <si>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</si>
  <si>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</si>
  <si>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</si>
  <si>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</si>
  <si>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</si>
  <si>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</si>
  <si>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</si>
  <si>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</si>
  <si>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</si>
  <si>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</si>
  <si>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</si>
  <si>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</si>
  <si>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</si>
  <si>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</si>
  <si>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</si>
  <si>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</si>
  <si>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</si>
  <si>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</si>
  <si>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</si>
  <si>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</si>
  <si>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</si>
  <si>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</si>
  <si>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</si>
  <si>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</si>
  <si>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</si>
  <si>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</si>
  <si>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</si>
  <si>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</si>
  <si>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</si>
  <si>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</si>
  <si>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</si>
  <si>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</si>
  <si>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</si>
  <si>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</si>
  <si>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</si>
  <si>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</si>
  <si>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</si>
  <si>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</si>
  <si>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</si>
  <si>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</si>
  <si>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</si>
  <si>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</si>
  <si>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</si>
  <si>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</si>
  <si>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</si>
  <si>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</si>
  <si>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</si>
  <si>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</si>
  <si>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</si>
  <si>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</si>
  <si>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</si>
  <si>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</si>
  <si>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</si>
  <si>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</si>
  <si>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</si>
  <si>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</si>
  <si>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</si>
  <si>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</si>
  <si>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</si>
  <si>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</si>
  <si>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</si>
  <si>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</si>
  <si>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</si>
  <si>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</si>
  <si>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</si>
  <si>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</si>
  <si>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</si>
  <si>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</si>
  <si>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</si>
  <si>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</si>
  <si>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</si>
  <si>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</si>
  <si>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</si>
  <si>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</si>
  <si>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</si>
  <si>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</si>
  <si>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</si>
  <si>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</si>
  <si>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</si>
  <si>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</si>
  <si>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</si>
  <si>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</si>
  <si>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</si>
  <si>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</si>
  <si>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</si>
  <si>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</si>
  <si>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</si>
  <si>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</si>
  <si>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</si>
  <si>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</si>
  <si>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</si>
  <si>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</si>
  <si>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</si>
  <si>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</si>
  <si>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</si>
  <si>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</si>
  <si>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</si>
  <si>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</si>
  <si>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</si>
  <si>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</si>
  <si>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</si>
  <si>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</si>
  <si>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</si>
  <si>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</si>
  <si>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</si>
  <si>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</si>
  <si>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</si>
  <si>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</si>
  <si>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</si>
  <si>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</si>
  <si>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</si>
  <si>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</si>
  <si>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</si>
  <si>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</si>
  <si>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</si>
  <si>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</si>
  <si>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</si>
  <si>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</si>
  <si>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</si>
  <si>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</si>
  <si>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</si>
  <si>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</si>
  <si>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</si>
  <si>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</si>
  <si>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</si>
  <si>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</si>
  <si>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</si>
  <si>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</si>
  <si>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</si>
  <si>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</si>
  <si>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</si>
  <si>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</si>
  <si>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</si>
  <si>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</si>
  <si>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</si>
  <si>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</si>
  <si>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</si>
  <si>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</si>
  <si>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</si>
  <si>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</si>
  <si>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</si>
  <si>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</si>
  <si>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</si>
  <si>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</si>
  <si>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</si>
  <si>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</si>
  <si>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</si>
  <si>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</si>
  <si>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</si>
  <si>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</si>
  <si>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</si>
  <si>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</si>
  <si>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</si>
  <si>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</si>
  <si>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</si>
  <si>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</si>
  <si>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</si>
  <si>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</si>
  <si>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</si>
  <si>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</si>
  <si>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</si>
  <si>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</si>
  <si>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</si>
  <si>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</si>
  <si>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</si>
  <si>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</si>
  <si>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</si>
  <si>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</si>
  <si>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</si>
  <si>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</si>
  <si>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</si>
  <si>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</si>
  <si>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</si>
  <si>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</si>
  <si>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</si>
  <si>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</si>
  <si>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</si>
  <si>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</si>
  <si>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</si>
  <si>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</si>
  <si>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</si>
  <si>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</si>
  <si>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</si>
  <si>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</si>
  <si>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</si>
  <si>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</si>
  <si>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</si>
  <si>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</si>
  <si>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</si>
  <si>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</si>
  <si>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</si>
  <si>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</si>
  <si>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</si>
  <si>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</si>
  <si>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</si>
  <si>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</si>
  <si>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</si>
  <si>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</si>
  <si>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</si>
  <si>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</si>
  <si>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</si>
  <si>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</si>
  <si>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</si>
  <si>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</si>
  <si>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</si>
  <si>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</si>
  <si>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</si>
  <si>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</si>
  <si>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</si>
  <si>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</si>
  <si>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</si>
  <si>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</si>
  <si>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</si>
  <si>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</si>
  <si>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</si>
  <si>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</si>
  <si>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</si>
  <si>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</si>
  <si>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</si>
  <si>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</si>
  <si>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</si>
  <si>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</si>
  <si>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</si>
  <si>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</si>
  <si>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</si>
  <si>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</si>
  <si>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</si>
  <si>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</si>
  <si>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</si>
  <si>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</si>
  <si>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</si>
  <si>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</si>
  <si>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</si>
  <si>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</si>
  <si>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</si>
  <si>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</si>
  <si>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</si>
  <si>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</si>
  <si>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</si>
  <si>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</si>
  <si>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</si>
  <si>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</si>
  <si>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</si>
  <si>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</si>
  <si>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</si>
  <si>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</si>
  <si>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</si>
  <si>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</si>
  <si>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</si>
  <si>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</si>
  <si>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</si>
  <si>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</si>
  <si>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</si>
  <si>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</si>
  <si>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</si>
  <si>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</si>
  <si>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</si>
  <si>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</si>
  <si>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</si>
  <si>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</si>
  <si>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</si>
  <si>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</si>
  <si>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</si>
  <si>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</si>
  <si>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</si>
  <si>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</si>
  <si>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</si>
  <si>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</si>
  <si>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</si>
  <si>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</si>
  <si>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</si>
  <si>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</si>
  <si>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</si>
  <si>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</si>
  <si>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</si>
  <si>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</si>
  <si>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</si>
  <si>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</si>
  <si>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</si>
  <si>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</si>
  <si>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</si>
  <si>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</si>
  <si>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</si>
  <si>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</si>
  <si>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</si>
  <si>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</si>
  <si>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</si>
  <si>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</si>
  <si>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</si>
  <si>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</si>
  <si>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</si>
  <si>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</si>
  <si>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</si>
  <si>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</si>
  <si>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</si>
  <si>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</si>
  <si>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</si>
  <si>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</si>
  <si>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</si>
  <si>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</si>
  <si>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</si>
  <si>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</si>
  <si>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</si>
  <si>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</si>
  <si>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</si>
  <si>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</si>
  <si>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</si>
  <si>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</si>
  <si>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</si>
  <si>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</si>
  <si>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</si>
  <si>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</si>
  <si>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</si>
  <si>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</si>
  <si>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</si>
  <si>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</si>
  <si>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</si>
  <si>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</si>
  <si>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</si>
  <si>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</si>
  <si>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</si>
  <si>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</si>
  <si>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</si>
  <si>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</si>
  <si>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</si>
  <si>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</si>
  <si>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</si>
  <si>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</si>
  <si>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</si>
  <si>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</si>
  <si>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</si>
  <si>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</si>
  <si>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</si>
  <si>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</si>
  <si>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</si>
  <si>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</si>
  <si>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</si>
  <si>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</si>
  <si>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</si>
  <si>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</si>
  <si>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</si>
  <si>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</si>
  <si>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</si>
  <si>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</si>
  <si>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</si>
  <si>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</si>
  <si>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</si>
  <si>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</si>
  <si>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</si>
  <si>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</si>
  <si>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</si>
  <si>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</si>
  <si>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</si>
  <si>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</si>
  <si>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</si>
  <si>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</si>
  <si>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</si>
  <si>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</si>
  <si>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</si>
  <si>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</si>
  <si>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</si>
  <si>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</si>
  <si>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</si>
  <si>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</si>
  <si>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</si>
  <si>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</si>
  <si>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</si>
  <si>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</si>
  <si>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</si>
  <si>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</si>
  <si>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</si>
  <si>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</si>
  <si>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</si>
  <si>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</si>
  <si>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</si>
  <si>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</si>
  <si>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</si>
  <si>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</si>
  <si>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</si>
  <si>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</si>
  <si>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</si>
  <si>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</si>
  <si>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</si>
  <si>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</si>
  <si>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</si>
  <si>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</si>
  <si>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</si>
  <si>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</si>
  <si>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</si>
  <si>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</si>
  <si>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</si>
  <si>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</si>
  <si>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</si>
  <si>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</si>
  <si>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</si>
  <si>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</si>
  <si>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</si>
  <si>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</si>
  <si>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</si>
  <si>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</si>
  <si>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</si>
  <si>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</si>
  <si>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</si>
  <si>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</si>
  <si>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</si>
  <si>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</si>
  <si>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</si>
  <si>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</si>
  <si>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</si>
  <si>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</si>
  <si>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</si>
  <si>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</si>
  <si>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</si>
  <si>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</si>
  <si>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</si>
  <si>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</si>
  <si>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</si>
  <si>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</si>
  <si>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</si>
  <si>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</si>
  <si>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</si>
  <si>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</si>
  <si>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</si>
  <si>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</si>
  <si>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</si>
  <si>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</si>
  <si>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</si>
  <si>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</si>
  <si>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</si>
  <si>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</si>
  <si>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</si>
  <si>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</si>
  <si>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</si>
  <si>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</si>
  <si>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</si>
  <si>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</si>
  <si>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</si>
  <si>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</si>
  <si>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</si>
  <si>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</si>
  <si>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</si>
  <si>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</si>
  <si>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</si>
  <si>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</si>
  <si>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</si>
  <si>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</si>
  <si>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</si>
  <si>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</si>
  <si>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</si>
  <si>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</si>
  <si>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</si>
  <si>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</si>
  <si>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</si>
  <si>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</si>
  <si>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</si>
  <si>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</si>
  <si>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</si>
  <si>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</si>
  <si>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</si>
  <si>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</si>
  <si>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</si>
  <si>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</si>
  <si>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</si>
  <si>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</si>
  <si>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</si>
  <si>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</si>
  <si>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</si>
  <si>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</si>
  <si>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</si>
  <si>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</si>
  <si>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</si>
  <si>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</si>
  <si>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</si>
  <si>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</si>
  <si>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</si>
  <si>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</si>
  <si>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</si>
  <si>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</si>
  <si>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</si>
  <si>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</si>
  <si>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</si>
  <si>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</si>
  <si>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</si>
  <si>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</si>
  <si>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</si>
  <si>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</si>
  <si>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</si>
  <si>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</si>
  <si>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</si>
  <si>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</si>
  <si>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</si>
  <si>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</si>
  <si>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</si>
  <si>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</si>
  <si>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</si>
  <si>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</si>
  <si>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</si>
  <si>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</si>
  <si>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</si>
  <si>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</si>
  <si>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</si>
  <si>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</si>
  <si>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</si>
  <si>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</si>
  <si>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</si>
  <si>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</si>
  <si>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</si>
  <si>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</si>
  <si>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</si>
  <si>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</si>
  <si>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</si>
  <si>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</si>
  <si>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</si>
  <si>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</si>
  <si>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</si>
  <si>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</si>
  <si>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</si>
  <si>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</si>
  <si>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</si>
  <si>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</si>
  <si>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</si>
  <si>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</si>
  <si>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</si>
  <si>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</si>
  <si>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</si>
  <si>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</si>
  <si>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</si>
  <si>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</si>
  <si>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</si>
  <si>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</si>
  <si>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</si>
  <si>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</si>
  <si>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</si>
  <si>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</si>
  <si>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</si>
  <si>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</si>
  <si>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</si>
  <si>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</si>
  <si>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</si>
  <si>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</si>
  <si>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</si>
  <si>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</si>
  <si>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</si>
  <si>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</si>
  <si>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</si>
  <si>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</si>
  <si>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</si>
  <si>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</si>
  <si>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</si>
  <si>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</si>
  <si>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</si>
  <si>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</si>
  <si>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</si>
  <si>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</si>
  <si>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</si>
  <si>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</si>
  <si>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</si>
  <si>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</si>
  <si>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</si>
  <si>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</si>
  <si>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</si>
  <si>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</si>
  <si>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</si>
  <si>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</si>
  <si>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</si>
  <si>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</si>
  <si>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</si>
  <si>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</si>
  <si>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</si>
  <si>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</si>
  <si>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</si>
  <si>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</si>
  <si>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</si>
  <si>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</si>
  <si>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</si>
  <si>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</si>
  <si>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</si>
  <si>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</si>
  <si>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</si>
  <si>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</si>
  <si>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</si>
  <si>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</si>
  <si>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</si>
  <si>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</si>
  <si>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</si>
  <si>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</si>
  <si>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</si>
  <si>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</si>
  <si>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</si>
  <si>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</si>
  <si>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</si>
  <si>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</si>
  <si>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</si>
  <si>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</si>
  <si>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</si>
  <si>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</si>
  <si>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</si>
  <si>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</si>
  <si>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</si>
  <si>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</si>
  <si>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</si>
  <si>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</si>
  <si>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</si>
  <si>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</si>
  <si>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</si>
  <si>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</si>
  <si>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</si>
  <si>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</si>
  <si>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</si>
  <si>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</si>
  <si>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</si>
  <si>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</si>
  <si>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</si>
  <si>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</si>
  <si>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</si>
  <si>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</si>
  <si>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</si>
  <si>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</si>
  <si>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</si>
  <si>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</si>
  <si>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</si>
  <si>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</si>
  <si>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</si>
  <si>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</si>
  <si>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</si>
  <si>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</si>
  <si>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</si>
  <si>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</si>
  <si>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</si>
  <si>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</si>
  <si>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</si>
  <si>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</si>
  <si>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</si>
  <si>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</si>
  <si>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</si>
  <si>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</si>
  <si>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</si>
  <si>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</si>
  <si>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</si>
  <si>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</si>
  <si>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</si>
  <si>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</si>
  <si>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</si>
  <si>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</si>
  <si>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</si>
  <si>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</si>
  <si>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</si>
  <si>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</si>
  <si>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</si>
  <si>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</si>
  <si>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</si>
  <si>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</si>
  <si>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</si>
  <si>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</si>
  <si>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</si>
  <si>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</si>
  <si>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</si>
  <si>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</si>
  <si>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</si>
  <si>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</si>
  <si>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</si>
  <si>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</si>
  <si>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</si>
  <si>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</si>
  <si>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</si>
  <si>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</si>
  <si>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</si>
  <si>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</si>
  <si>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</si>
  <si>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</si>
  <si>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</si>
  <si>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</si>
  <si>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</si>
  <si>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</si>
  <si>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</si>
  <si>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</si>
  <si>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</si>
  <si>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</si>
  <si>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</si>
  <si>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</si>
  <si>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</si>
  <si>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</si>
  <si>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</si>
  <si>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</si>
  <si>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</si>
  <si>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</si>
  <si>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</si>
  <si>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</si>
  <si>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</si>
  <si>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</si>
  <si>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</si>
  <si>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</si>
  <si>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</si>
  <si>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</si>
  <si>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</si>
  <si>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</si>
  <si>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</si>
  <si>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</si>
  <si>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</si>
  <si>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</si>
  <si>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</si>
  <si>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</si>
  <si>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</si>
  <si>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</si>
  <si>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</si>
  <si>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</si>
  <si>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</si>
  <si>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</si>
  <si>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</si>
  <si>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</si>
  <si>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</si>
  <si>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</si>
  <si>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</si>
  <si>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</si>
  <si>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</si>
  <si>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</si>
  <si>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</si>
  <si>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</si>
  <si>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</si>
  <si>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</si>
  <si>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</si>
  <si>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</si>
  <si>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</si>
  <si>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</si>
  <si>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</si>
  <si>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</si>
  <si>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</si>
  <si>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</si>
  <si>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</si>
  <si>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</si>
  <si>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</si>
  <si>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</si>
  <si>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</si>
  <si>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</si>
  <si>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</si>
  <si>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</si>
  <si>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</si>
  <si>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</si>
  <si>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</si>
  <si>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</si>
  <si>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</si>
  <si>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</si>
  <si>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</si>
  <si>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</si>
  <si>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</si>
  <si>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</si>
  <si>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</si>
  <si>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</si>
  <si>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</si>
  <si>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</si>
  <si>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</si>
  <si>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</si>
  <si>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</si>
  <si>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</si>
  <si>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</si>
  <si>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</si>
  <si>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</si>
  <si>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</si>
  <si>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</si>
  <si>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</si>
  <si>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</si>
  <si>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</si>
  <si>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</si>
  <si>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</si>
  <si>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</si>
  <si>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</si>
  <si>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</si>
  <si>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</si>
  <si>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</si>
  <si>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</si>
  <si>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</si>
  <si>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</si>
  <si>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</si>
  <si>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</si>
  <si>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</si>
  <si>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</si>
  <si>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</si>
  <si>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</si>
  <si>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</si>
  <si>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</si>
  <si>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</si>
  <si>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</si>
  <si>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</si>
  <si>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</si>
  <si>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</si>
  <si>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</si>
  <si>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</si>
  <si>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</si>
  <si>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</si>
  <si>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</si>
  <si>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</si>
  <si>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</si>
  <si>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</si>
  <si>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</si>
  <si>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</si>
  <si>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</si>
  <si>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</si>
  <si>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</si>
  <si>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</si>
  <si>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</si>
  <si>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</si>
  <si>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</si>
  <si>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</si>
  <si>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</si>
  <si>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</si>
  <si>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</si>
  <si>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</si>
  <si>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</si>
  <si>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</si>
  <si>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</si>
  <si>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</si>
  <si>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</si>
  <si>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</si>
  <si>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</si>
  <si>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</si>
  <si>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</si>
  <si>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</si>
  <si>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</si>
  <si>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</si>
  <si>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</si>
  <si>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</si>
  <si>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</si>
  <si>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</si>
  <si>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</si>
  <si>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</si>
  <si>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</si>
  <si>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</si>
  <si>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</si>
  <si>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</si>
  <si>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</si>
  <si>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</si>
  <si>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</si>
  <si>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</si>
  <si>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</si>
  <si>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</si>
  <si>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</si>
  <si>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</si>
  <si>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</si>
  <si>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</si>
  <si>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</si>
  <si>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</si>
  <si>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</si>
  <si>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</si>
  <si>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</si>
  <si>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</si>
  <si>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</si>
  <si>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</si>
  <si>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</si>
  <si>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</si>
  <si>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</si>
  <si>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</si>
  <si>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</si>
  <si>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</si>
  <si>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</si>
  <si>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</si>
  <si>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</si>
  <si>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</si>
  <si>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</si>
  <si>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</si>
  <si>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</si>
  <si>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</si>
  <si>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</si>
  <si>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</si>
  <si>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</si>
  <si>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</si>
  <si>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</si>
  <si>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</si>
  <si>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</si>
  <si>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</si>
  <si>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</si>
  <si>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</si>
  <si>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</si>
  <si>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</si>
  <si>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</si>
  <si>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</si>
  <si>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</si>
  <si>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</si>
  <si>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</si>
  <si>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</si>
  <si>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</si>
  <si>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</si>
  <si>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</si>
  <si>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</si>
  <si>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</si>
  <si>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</si>
  <si>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</si>
  <si>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</si>
  <si>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</si>
  <si>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</si>
  <si>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</si>
  <si>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</si>
  <si>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</si>
  <si>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</si>
  <si>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</si>
  <si>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</si>
  <si>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</si>
  <si>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</si>
  <si>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</si>
  <si>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</si>
  <si>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</si>
  <si>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</si>
  <si>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</si>
  <si>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</si>
  <si>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</si>
  <si>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</si>
  <si>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</si>
  <si>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</si>
  <si>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</si>
  <si>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</si>
  <si>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</si>
  <si>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</si>
  <si>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</si>
  <si>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</si>
  <si>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</si>
  <si>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</si>
  <si>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</si>
  <si>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</si>
  <si>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</si>
  <si>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</si>
  <si>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</si>
  <si>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</si>
  <si>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</si>
  <si>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</si>
  <si>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</si>
  <si>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</si>
  <si>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</si>
  <si>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</si>
  <si>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</si>
  <si>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</si>
  <si>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</si>
  <si>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</si>
  <si>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</si>
  <si>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</si>
  <si>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</si>
  <si>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</si>
  <si>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</si>
  <si>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</si>
  <si>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</si>
  <si>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</si>
  <si>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</si>
  <si>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</si>
  <si>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</si>
  <si>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</si>
  <si>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</si>
  <si>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</si>
  <si>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</si>
  <si>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</si>
  <si>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</si>
  <si>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</si>
  <si>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</si>
  <si>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</si>
  <si>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</si>
  <si>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</si>
  <si>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</si>
  <si>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</si>
  <si>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</si>
  <si>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</si>
  <si>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</si>
  <si>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</si>
  <si>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</si>
  <si>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</si>
  <si>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</si>
  <si>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</si>
  <si>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</si>
  <si>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</si>
  <si>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</si>
  <si>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</si>
  <si>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</si>
  <si>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</si>
  <si>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</si>
  <si>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</si>
  <si>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</si>
  <si>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</si>
  <si>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</si>
  <si>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</si>
  <si>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</si>
  <si>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</si>
  <si>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</si>
  <si>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</si>
  <si>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</si>
  <si>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</si>
  <si>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</si>
  <si>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</si>
  <si>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</si>
  <si>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</si>
  <si>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</si>
  <si>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</si>
  <si>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</si>
  <si>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</si>
  <si>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</si>
  <si>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</si>
  <si>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</si>
  <si>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</si>
  <si>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</si>
  <si>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</si>
  <si>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</si>
  <si>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</si>
  <si>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</si>
  <si>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</si>
  <si>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</si>
  <si>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</si>
  <si>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</si>
  <si>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</si>
  <si>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</si>
  <si>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</si>
  <si>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</si>
  <si>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</si>
  <si>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</si>
  <si>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</si>
  <si>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</si>
  <si>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</si>
  <si>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</si>
  <si>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</si>
  <si>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</si>
  <si>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</si>
  <si>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</si>
  <si>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</si>
  <si>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</si>
  <si>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</si>
  <si>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</si>
  <si>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</si>
  <si>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</si>
  <si>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</si>
  <si>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</si>
  <si>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</si>
  <si>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</si>
  <si>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</si>
  <si>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</si>
  <si>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</si>
  <si>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</si>
  <si>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</si>
  <si>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</si>
  <si>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</si>
  <si>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</si>
  <si>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</si>
  <si>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</si>
  <si>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</si>
  <si>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</si>
  <si>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</si>
  <si>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</si>
  <si>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</si>
  <si>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</si>
  <si>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</si>
  <si>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</si>
  <si>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</si>
  <si>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</si>
  <si>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</si>
  <si>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</si>
  <si>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</si>
  <si>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</si>
  <si>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</si>
  <si>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</si>
  <si>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</si>
  <si>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</si>
  <si>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</si>
  <si>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</si>
  <si>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</si>
  <si>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</si>
  <si>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</si>
  <si>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</si>
  <si>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</si>
  <si>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</si>
  <si>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</si>
  <si>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</si>
  <si>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</si>
  <si>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</si>
  <si>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</si>
  <si>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</si>
  <si>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</si>
  <si>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</si>
  <si>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</si>
  <si>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</si>
  <si>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</si>
  <si>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</si>
  <si>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</si>
  <si>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</si>
  <si>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</si>
  <si>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</si>
  <si>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</si>
  <si>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</si>
  <si>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</si>
  <si>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</si>
  <si>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</si>
  <si>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</si>
  <si>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</si>
  <si>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</si>
  <si>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</si>
  <si>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</si>
  <si>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</si>
  <si>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</si>
  <si>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</si>
  <si>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</si>
  <si>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</si>
  <si>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</si>
  <si>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</si>
  <si>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</si>
  <si>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</si>
  <si>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</si>
  <si>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</si>
  <si>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</si>
  <si>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</si>
  <si>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</si>
  <si>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</si>
  <si>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</si>
  <si>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</si>
  <si>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</si>
  <si>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</si>
  <si>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</si>
  <si>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</si>
  <si>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</si>
  <si>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</si>
  <si>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</si>
  <si>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</si>
  <si>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</si>
  <si>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</si>
  <si>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</si>
  <si>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</si>
  <si>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</si>
  <si>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</si>
  <si>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</si>
  <si>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</si>
  <si>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</si>
  <si>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</si>
  <si>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</si>
  <si>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</si>
  <si>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</si>
  <si>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</si>
  <si>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</si>
  <si>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</si>
  <si>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</si>
  <si>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</si>
  <si>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</si>
  <si>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</si>
  <si>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</si>
  <si>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</si>
  <si>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</si>
  <si>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</si>
  <si>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</si>
  <si>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</si>
  <si>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</si>
  <si>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</si>
  <si>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</si>
  <si>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</si>
  <si>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</si>
  <si>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</si>
  <si>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</si>
  <si>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</si>
  <si>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</si>
  <si>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</si>
  <si>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</si>
  <si>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</si>
  <si>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</si>
  <si>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</si>
  <si>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</si>
  <si>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</si>
  <si>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</si>
  <si>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</si>
  <si>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</si>
  <si>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</si>
  <si>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</si>
  <si>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</si>
  <si>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</si>
  <si>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</si>
  <si>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</si>
  <si>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</si>
  <si>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</si>
  <si>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</si>
  <si>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</si>
  <si>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</si>
  <si>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</si>
  <si>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</si>
  <si>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</si>
  <si>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</si>
  <si>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</si>
  <si>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</si>
  <si>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</si>
  <si>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</si>
  <si>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</si>
  <si>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</si>
  <si>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</si>
  <si>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</si>
  <si>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</si>
  <si>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</si>
  <si>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</si>
  <si>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</si>
  <si>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</si>
  <si>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</si>
  <si>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</si>
  <si>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</si>
  <si>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</si>
  <si>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</si>
  <si>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</si>
  <si>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</si>
  <si>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</si>
  <si>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</si>
  <si>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</si>
  <si>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</si>
  <si>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</si>
  <si>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</si>
  <si>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</si>
  <si>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</si>
  <si>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</si>
  <si>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</si>
  <si>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</si>
  <si>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</si>
  <si>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</si>
  <si>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</si>
  <si>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</si>
  <si>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</si>
  <si>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</si>
  <si>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</si>
  <si>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</si>
  <si>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</si>
  <si>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</si>
  <si>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</si>
  <si>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</si>
  <si>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</si>
  <si>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</si>
  <si>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</si>
  <si>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</si>
  <si>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</si>
  <si>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</si>
  <si>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</si>
  <si>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</si>
  <si>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</si>
  <si>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</si>
  <si>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</si>
  <si>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</si>
  <si>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</si>
  <si>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</si>
  <si>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</si>
  <si>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</si>
  <si>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</si>
  <si>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</si>
  <si>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</si>
  <si>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</si>
  <si>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</si>
  <si>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</si>
  <si>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</si>
  <si>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</si>
  <si>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</si>
  <si>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</si>
  <si>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</si>
  <si>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</si>
  <si>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</si>
  <si>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</si>
  <si>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</si>
  <si>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</si>
  <si>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</si>
  <si>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</si>
  <si>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</si>
  <si>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</si>
  <si>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</si>
  <si>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</si>
  <si>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</si>
  <si>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</si>
  <si>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</si>
  <si>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</si>
  <si>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</si>
  <si>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</si>
  <si>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</si>
  <si>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</si>
  <si>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</si>
  <si>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</si>
  <si>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</si>
  <si>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</si>
  <si>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</si>
  <si>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</si>
  <si>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</si>
  <si>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</si>
  <si>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</si>
  <si>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</si>
  <si>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</si>
  <si>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</si>
  <si>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</si>
  <si>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</si>
  <si>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</si>
  <si>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</si>
  <si>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</si>
  <si>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</si>
  <si>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</si>
  <si>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</si>
  <si>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</si>
  <si>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</si>
  <si>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</si>
  <si>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</si>
  <si>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</si>
  <si>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</si>
  <si>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</si>
  <si>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</si>
  <si>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</si>
  <si>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</si>
  <si>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</si>
  <si>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</si>
  <si>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</si>
  <si>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</si>
  <si>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</si>
  <si>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</si>
  <si>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</si>
  <si>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</si>
  <si>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</si>
  <si>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</si>
  <si>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</si>
  <si>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</si>
  <si>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</si>
  <si>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</si>
  <si>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</si>
  <si>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</si>
  <si>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</si>
  <si>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</si>
  <si>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</si>
  <si>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</si>
  <si>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</si>
  <si>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</si>
  <si>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</si>
  <si>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</si>
  <si>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</si>
  <si>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</si>
  <si>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</si>
  <si>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</si>
  <si>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</si>
  <si>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</si>
  <si>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</si>
  <si>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</si>
  <si>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</si>
  <si>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</si>
  <si>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</si>
  <si>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</si>
  <si>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</si>
  <si>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</si>
  <si>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</si>
  <si>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</si>
  <si>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</si>
  <si>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</si>
  <si>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</si>
  <si>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</si>
  <si>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</si>
  <si>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</si>
  <si>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</si>
  <si>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</si>
  <si>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</si>
  <si>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</si>
  <si>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</si>
  <si>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</si>
  <si>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</si>
  <si>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</si>
  <si>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</si>
  <si>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</si>
  <si>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</si>
  <si>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</si>
  <si>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</si>
  <si>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</si>
  <si>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</si>
  <si>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</si>
  <si>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</si>
  <si>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</si>
  <si>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</si>
  <si>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</si>
  <si>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</si>
  <si>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</si>
  <si>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</si>
  <si>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</si>
  <si>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</si>
  <si>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</si>
  <si>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</si>
  <si>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</si>
  <si>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</si>
  <si>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</si>
  <si>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</si>
  <si>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</si>
  <si>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</si>
  <si>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</si>
  <si>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</si>
  <si>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</si>
  <si>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</si>
  <si>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</si>
  <si>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</si>
  <si>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</si>
  <si>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</si>
  <si>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</si>
  <si>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</si>
  <si>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</si>
  <si>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</si>
  <si>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</si>
  <si>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</si>
  <si>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</si>
  <si>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</si>
  <si>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</si>
  <si>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</si>
  <si>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</si>
  <si>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</si>
  <si>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</si>
  <si>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</si>
  <si>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</si>
  <si>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</si>
  <si>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</si>
  <si>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</si>
  <si>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</si>
  <si>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</si>
  <si>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</si>
  <si>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</si>
  <si>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</si>
  <si>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</si>
  <si>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</si>
  <si>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</si>
  <si>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</si>
  <si>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</si>
  <si>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</si>
  <si>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</si>
  <si>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</si>
  <si>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</si>
  <si>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</si>
  <si>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</si>
  <si>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</si>
  <si>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</si>
  <si>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</si>
  <si>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</si>
  <si>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</si>
  <si>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</si>
  <si>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</si>
  <si>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</si>
  <si>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</si>
  <si>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</si>
  <si>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</si>
  <si>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</si>
  <si>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</si>
  <si>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</si>
  <si>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</si>
  <si>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</si>
  <si>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</si>
  <si>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</si>
  <si>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</si>
  <si>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</si>
  <si>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</si>
  <si>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</si>
  <si>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</si>
  <si>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</si>
  <si>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</si>
  <si>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</si>
  <si>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</si>
  <si>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</si>
  <si>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</si>
  <si>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</si>
  <si>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</si>
  <si>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</si>
  <si>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</si>
  <si>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</si>
  <si>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</si>
  <si>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</si>
  <si>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</si>
  <si>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</si>
  <si>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</si>
  <si>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</si>
  <si>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</si>
  <si>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</si>
  <si>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</si>
  <si>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</si>
  <si>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</si>
  <si>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</si>
  <si>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</si>
  <si>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</si>
  <si>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</si>
  <si>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</si>
  <si>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</si>
  <si>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</si>
  <si>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</si>
  <si>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</si>
  <si>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</si>
  <si>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</si>
  <si>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</si>
  <si>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</si>
  <si>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</si>
  <si>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</si>
  <si>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</si>
  <si>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</si>
  <si>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</si>
  <si>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</si>
  <si>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</si>
  <si>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</si>
  <si>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</si>
  <si>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</si>
  <si>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</si>
  <si>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</si>
  <si>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</si>
  <si>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</si>
  <si>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</si>
  <si>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</si>
  <si>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</si>
  <si>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</si>
  <si>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</si>
  <si>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</si>
  <si>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</si>
  <si>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</si>
  <si>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</si>
  <si>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</si>
  <si>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</si>
  <si>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</si>
  <si>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</si>
  <si>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</si>
  <si>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</si>
  <si>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</si>
  <si>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</si>
  <si>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</si>
  <si>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</si>
  <si>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</si>
  <si>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</si>
  <si>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</si>
  <si>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</si>
  <si>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</si>
  <si>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</si>
  <si>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</si>
  <si>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</si>
  <si>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</si>
  <si>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</si>
  <si>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</si>
  <si>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</si>
  <si>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</si>
  <si>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</si>
  <si>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</si>
  <si>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</si>
  <si>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</si>
  <si>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</si>
  <si>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</si>
  <si>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</si>
  <si>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</si>
  <si>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</si>
  <si>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</si>
  <si>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</si>
  <si>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</si>
  <si>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</si>
  <si>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</si>
  <si>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</si>
  <si>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</si>
  <si>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</si>
  <si>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</si>
  <si>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</si>
  <si>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</si>
  <si>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</si>
  <si>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</si>
  <si>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</si>
  <si>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</si>
  <si>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</si>
  <si>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</si>
  <si>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</si>
  <si>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</si>
  <si>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</si>
  <si>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</si>
  <si>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</si>
  <si>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</si>
  <si>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</si>
  <si>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</si>
  <si>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</si>
  <si>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</si>
  <si>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</si>
  <si>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</si>
  <si>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</si>
  <si>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</si>
  <si>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</si>
  <si>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</si>
  <si>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</si>
  <si>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</si>
  <si>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</si>
  <si>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</si>
  <si>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</si>
  <si>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</si>
  <si>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</si>
  <si>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</si>
  <si>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</si>
  <si>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</si>
  <si>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</si>
  <si>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</si>
  <si>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</si>
  <si>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</si>
  <si>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</si>
  <si>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</si>
  <si>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</si>
  <si>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</si>
  <si>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</si>
  <si>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</si>
  <si>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</si>
  <si>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</si>
  <si>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</si>
  <si>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</si>
  <si>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</si>
  <si>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</si>
  <si>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</si>
  <si>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</si>
  <si>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</si>
  <si>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</si>
  <si>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</si>
  <si>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</si>
  <si>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</si>
  <si>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</si>
  <si>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</si>
  <si>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</si>
  <si>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</si>
  <si>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</si>
  <si>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</si>
  <si>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</si>
  <si>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</si>
  <si>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</si>
  <si>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</si>
  <si>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</si>
  <si>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</si>
  <si>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</si>
  <si>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</si>
  <si>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</si>
  <si>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</si>
  <si>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</si>
  <si>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</si>
  <si>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</si>
  <si>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</si>
  <si>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</si>
  <si>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</si>
  <si>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</si>
  <si>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</si>
  <si>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</si>
  <si>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</si>
  <si>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</si>
  <si>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</si>
  <si>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</si>
  <si>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</si>
  <si>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</si>
  <si>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</si>
  <si>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</si>
  <si>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</si>
  <si>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</si>
  <si>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</si>
  <si>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</si>
  <si>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</si>
  <si>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</si>
  <si>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</si>
  <si>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</si>
  <si>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</si>
  <si>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</si>
  <si>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</si>
  <si>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</si>
  <si>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</si>
  <si>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</si>
  <si>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</si>
  <si>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</si>
  <si>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</si>
  <si>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</si>
  <si>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</si>
  <si>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</si>
  <si>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</si>
  <si>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</si>
  <si>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</si>
  <si>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</si>
  <si>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</si>
  <si>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</si>
  <si>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</si>
  <si>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</si>
  <si>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</si>
  <si>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</si>
  <si>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</si>
  <si>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</si>
  <si>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</si>
  <si>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</si>
  <si>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</si>
  <si>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</si>
  <si>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</si>
  <si>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</si>
  <si>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</si>
  <si>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</si>
  <si>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</si>
  <si>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</si>
  <si>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</si>
  <si>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</si>
  <si>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</si>
  <si>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</si>
  <si>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</si>
  <si>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</si>
  <si>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</si>
  <si>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</si>
  <si>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</si>
  <si>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</si>
  <si>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</si>
  <si>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</si>
  <si>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</si>
  <si>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</si>
  <si>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</si>
  <si>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</si>
  <si>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</si>
  <si>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</si>
  <si>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</si>
  <si>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</si>
  <si>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</si>
  <si>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</si>
  <si>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</si>
  <si>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</si>
  <si>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</si>
  <si>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</si>
  <si>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</si>
  <si>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</si>
  <si>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</si>
  <si>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</si>
  <si>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</si>
  <si>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</si>
  <si>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</si>
  <si>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</si>
  <si>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</si>
  <si>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</si>
  <si>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</si>
  <si>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</si>
  <si>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</si>
  <si>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</si>
  <si>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</si>
  <si>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</si>
  <si>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</si>
  <si>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</si>
  <si>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</si>
  <si>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</si>
  <si>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</si>
  <si>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</si>
  <si>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</si>
  <si>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</si>
  <si>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</si>
  <si>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</si>
  <si>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</si>
  <si>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</si>
  <si>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</si>
  <si>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</si>
  <si>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</si>
  <si>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</si>
  <si>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</si>
  <si>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</si>
  <si>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</si>
  <si>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</si>
  <si>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</si>
  <si>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</si>
  <si>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</si>
  <si>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</si>
  <si>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</si>
  <si>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</si>
  <si>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</si>
  <si>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</si>
  <si>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</si>
  <si>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</si>
  <si>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</si>
  <si>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</si>
  <si>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</si>
  <si>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</si>
  <si>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</si>
  <si>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</si>
  <si>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</si>
  <si>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</si>
  <si>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</si>
  <si>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</si>
  <si>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</si>
  <si>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</si>
  <si>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</si>
  <si>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</si>
  <si>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</si>
  <si>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</si>
  <si>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</si>
  <si>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</si>
  <si>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</si>
  <si>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</si>
  <si>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</si>
  <si>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</si>
  <si>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</si>
  <si>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</si>
  <si>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</si>
  <si>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</si>
  <si>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</si>
  <si>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</si>
  <si>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</si>
  <si>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</si>
  <si>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</si>
  <si>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</si>
  <si>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</si>
  <si>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</si>
  <si>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</si>
  <si>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</si>
  <si>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</si>
  <si>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</si>
  <si>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</si>
  <si>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</si>
  <si>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</si>
  <si>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</si>
  <si>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</si>
  <si>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</si>
  <si>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</si>
  <si>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</si>
  <si>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</si>
  <si>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</si>
  <si>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</si>
  <si>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</si>
  <si>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</si>
  <si>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</si>
  <si>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</si>
  <si>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</si>
  <si>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</si>
  <si>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</si>
  <si>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</si>
  <si>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</si>
  <si>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</si>
  <si>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</si>
  <si>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</si>
  <si>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</si>
  <si>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</si>
  <si>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</si>
  <si>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</si>
  <si>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</si>
  <si>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</si>
  <si>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</si>
  <si>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</si>
  <si>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</si>
  <si>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</si>
  <si>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</si>
  <si>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</si>
  <si>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</si>
  <si>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</si>
  <si>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</si>
  <si>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</si>
  <si>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</si>
  <si>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</si>
  <si>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</si>
  <si>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</si>
  <si>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</si>
  <si>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</si>
  <si>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</si>
  <si>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</si>
  <si>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</si>
  <si>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</si>
  <si>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</si>
  <si>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</si>
  <si>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</si>
  <si>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</si>
  <si>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</si>
  <si>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</si>
  <si>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</si>
  <si>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</si>
  <si>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</si>
  <si>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</si>
  <si>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</si>
  <si>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</si>
  <si>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</si>
  <si>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</si>
  <si>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</si>
  <si>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</si>
  <si>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</si>
  <si>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</si>
  <si>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</si>
  <si>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</si>
  <si>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</si>
  <si>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</si>
  <si>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</si>
  <si>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</si>
  <si>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</si>
  <si>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</si>
  <si>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</si>
  <si>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</si>
  <si>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</si>
  <si>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</si>
  <si>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</si>
  <si>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</si>
  <si>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</si>
  <si>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</si>
  <si>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</si>
  <si>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</si>
  <si>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</si>
  <si>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</si>
  <si>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</si>
  <si>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</si>
  <si>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</si>
  <si>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</si>
  <si>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</si>
  <si>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</si>
  <si>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</si>
  <si>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</si>
  <si>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</si>
  <si>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</si>
  <si>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</si>
  <si>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</si>
  <si>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</si>
  <si>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</si>
  <si>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</si>
  <si>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</si>
  <si>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</si>
  <si>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</si>
  <si>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</si>
  <si>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</si>
  <si>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</si>
  <si>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</si>
  <si>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</si>
  <si>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</si>
  <si>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</si>
  <si>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</si>
  <si>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</si>
  <si>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</si>
  <si>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</si>
  <si>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</si>
  <si>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</si>
  <si>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</si>
  <si>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</si>
  <si>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</si>
  <si>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</si>
  <si>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</si>
  <si>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</si>
  <si>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</si>
  <si>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</si>
  <si>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</si>
  <si>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</si>
  <si>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</si>
  <si>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</si>
  <si>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</si>
  <si>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</si>
  <si>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</si>
  <si>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</si>
  <si>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</si>
  <si>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</si>
  <si>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</si>
  <si>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</si>
  <si>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</si>
  <si>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</si>
  <si>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</si>
  <si>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</si>
  <si>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</si>
  <si>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</si>
  <si>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</si>
  <si>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</si>
  <si>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</si>
  <si>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</si>
  <si>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</si>
  <si>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</si>
  <si>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</si>
  <si>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</si>
  <si>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</si>
  <si>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</si>
  <si>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</si>
  <si>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</si>
  <si>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</si>
  <si>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</si>
  <si>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</si>
  <si>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</si>
  <si>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</si>
  <si>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</si>
  <si>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</si>
  <si>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</si>
  <si>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</si>
  <si>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</si>
  <si>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</si>
  <si>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</si>
  <si>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</si>
  <si>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</si>
  <si>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</si>
  <si>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</si>
  <si>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</si>
  <si>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</si>
  <si>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</si>
  <si>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</si>
  <si>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</si>
  <si>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</si>
  <si>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</si>
  <si>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</si>
  <si>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</si>
  <si>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</si>
  <si>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</si>
  <si>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</si>
  <si>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</si>
  <si>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</si>
  <si>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</si>
  <si>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</si>
  <si>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</si>
  <si>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</si>
  <si>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</si>
  <si>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</si>
  <si>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</si>
  <si>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</si>
  <si>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</si>
  <si>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</si>
  <si>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</si>
  <si>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</si>
  <si>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</si>
  <si>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</si>
  <si>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</si>
  <si>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</si>
  <si>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</si>
  <si>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</si>
  <si>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</si>
  <si>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</si>
  <si>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</si>
  <si>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</si>
  <si>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</si>
  <si>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</si>
  <si>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</si>
  <si>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</si>
  <si>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</si>
  <si>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</si>
  <si>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</si>
  <si>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</si>
  <si>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</si>
  <si>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</si>
  <si>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</si>
  <si>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</si>
  <si>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</si>
  <si>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</si>
  <si>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</si>
  <si>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</si>
  <si>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</si>
  <si>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</si>
  <si>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</si>
  <si>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</si>
  <si>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</si>
  <si>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</si>
  <si>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</si>
  <si>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</si>
  <si>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</si>
  <si>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</si>
  <si>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</si>
  <si>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</si>
  <si>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</si>
  <si>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</si>
  <si>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</si>
  <si>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</si>
  <si>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</si>
  <si>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</si>
  <si>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</si>
  <si>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</si>
  <si>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</si>
  <si>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</si>
  <si>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</si>
  <si>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</si>
  <si>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</si>
  <si>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</si>
  <si>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</si>
  <si>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</si>
  <si>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</si>
  <si>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</si>
  <si>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</si>
  <si>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</si>
  <si>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</si>
  <si>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</si>
  <si>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</si>
  <si>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</si>
  <si>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</si>
  <si>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</si>
  <si>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</si>
  <si>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</si>
  <si>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</si>
  <si>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</si>
  <si>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</si>
  <si>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</si>
  <si>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</si>
  <si>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</si>
  <si>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</si>
  <si>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</si>
  <si>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</si>
  <si>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</si>
  <si>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</si>
  <si>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</si>
  <si>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</si>
  <si>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</si>
  <si>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</si>
  <si>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</si>
  <si>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</si>
  <si>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</si>
  <si>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</si>
  <si>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</si>
  <si>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</si>
  <si>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</si>
  <si>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</si>
  <si>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</si>
  <si>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</si>
  <si>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</si>
  <si>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</si>
  <si>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</si>
  <si>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</si>
  <si>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</si>
  <si>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</si>
  <si>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</si>
  <si>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</si>
  <si>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</si>
  <si>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</si>
  <si>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</si>
  <si>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</si>
  <si>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</si>
  <si>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</si>
  <si>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</si>
  <si>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</si>
  <si>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</si>
  <si>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</si>
  <si>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</si>
  <si>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</si>
  <si>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</si>
  <si>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</si>
  <si>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</si>
  <si>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</si>
  <si>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</si>
  <si>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</si>
  <si>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</si>
  <si>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</si>
  <si>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</si>
  <si>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</si>
  <si>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</si>
  <si>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</si>
  <si>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</si>
  <si>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</si>
  <si>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</si>
  <si>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</si>
  <si>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</si>
  <si>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</si>
  <si>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</si>
  <si>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</si>
  <si>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</si>
  <si>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</si>
  <si>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</si>
  <si>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</si>
  <si>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</si>
  <si>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</si>
  <si>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</si>
  <si>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</si>
  <si>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</si>
  <si>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</si>
  <si>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</si>
  <si>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</si>
  <si>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</si>
  <si>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</si>
  <si>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</si>
  <si>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</si>
  <si>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</si>
  <si>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</si>
  <si>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</si>
  <si>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</si>
  <si>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</si>
  <si>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</si>
  <si>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</si>
  <si>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</si>
  <si>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</si>
  <si>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</si>
  <si>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</si>
  <si>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</si>
  <si>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</si>
  <si>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</si>
  <si>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</si>
  <si>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</si>
  <si>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</si>
  <si>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</si>
  <si>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</si>
  <si>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</si>
  <si>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</si>
  <si>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</si>
  <si>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</si>
  <si>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</si>
  <si>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</si>
  <si>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</si>
  <si>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</si>
  <si>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</si>
  <si>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</si>
  <si>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</si>
  <si>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</si>
  <si>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</si>
  <si>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</si>
  <si>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</si>
  <si>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</si>
  <si>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</si>
  <si>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</si>
  <si>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</si>
  <si>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</si>
  <si>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</si>
  <si>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</si>
  <si>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</si>
  <si>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</si>
  <si>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</si>
  <si>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</si>
  <si>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</si>
  <si>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</si>
  <si>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</si>
  <si>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</si>
  <si>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</si>
  <si>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</si>
  <si>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</si>
  <si>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</si>
  <si>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</si>
  <si>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</si>
  <si>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</si>
  <si>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</si>
  <si>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</si>
  <si>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</si>
  <si>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</si>
  <si>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</si>
  <si>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</si>
  <si>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</si>
  <si>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</si>
  <si>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</si>
  <si>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</si>
  <si>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</si>
  <si>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</si>
  <si>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</si>
  <si>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</si>
  <si>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</si>
  <si>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</si>
  <si>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</si>
  <si>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</si>
  <si>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</si>
  <si>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</si>
  <si>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</si>
  <si>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</si>
  <si>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</si>
  <si>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</si>
  <si>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</si>
  <si>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</si>
  <si>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</si>
  <si>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</si>
  <si>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</si>
  <si>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</si>
  <si>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</si>
  <si>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</si>
  <si>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</si>
  <si>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</si>
  <si>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</si>
  <si>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</si>
  <si>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</si>
  <si>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</si>
  <si>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</si>
  <si>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</si>
  <si>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</si>
  <si>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</si>
  <si>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</si>
  <si>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</si>
  <si>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</si>
  <si>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</si>
  <si>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</si>
  <si>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</si>
  <si>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</si>
  <si>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</si>
  <si>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</si>
  <si>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</si>
  <si>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</si>
  <si>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</si>
  <si>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</si>
  <si>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</si>
  <si>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</si>
  <si>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</si>
  <si>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</si>
  <si>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</si>
  <si>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</si>
  <si>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</si>
  <si>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</si>
  <si>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</si>
  <si>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</si>
  <si>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</si>
  <si>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</si>
  <si>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</si>
  <si>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</si>
  <si>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</si>
  <si>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</si>
  <si>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</si>
  <si>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</si>
  <si>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</si>
  <si>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</si>
  <si>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</si>
  <si>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</si>
  <si>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</si>
  <si>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</si>
  <si>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</si>
  <si>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</si>
  <si>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</si>
  <si>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</si>
  <si>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</si>
  <si>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</si>
  <si>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</si>
  <si>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</si>
  <si>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</si>
  <si>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</si>
  <si>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</si>
  <si>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</si>
  <si>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</si>
  <si>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</si>
  <si>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</si>
  <si>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</si>
  <si>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</si>
  <si>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</si>
  <si>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</si>
  <si>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</si>
  <si>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</si>
  <si>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</si>
  <si>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</si>
  <si>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</si>
  <si>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</si>
  <si>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</si>
  <si>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</si>
  <si>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</si>
  <si>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</si>
  <si>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</si>
  <si>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</si>
  <si>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</si>
  <si>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</si>
  <si>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</si>
  <si>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</si>
  <si>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</si>
  <si>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</si>
  <si>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</si>
  <si>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</si>
  <si>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</si>
  <si>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</si>
  <si>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</si>
  <si>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</si>
  <si>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</si>
  <si>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</si>
  <si>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</si>
  <si>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</si>
  <si>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</si>
  <si>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</si>
  <si>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</si>
  <si>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</si>
  <si>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</si>
  <si>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</si>
  <si>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</si>
  <si>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</si>
  <si>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</si>
  <si>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</si>
  <si>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</si>
  <si>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</si>
  <si>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</si>
  <si>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</si>
  <si>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</si>
  <si>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</si>
  <si>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</si>
  <si>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</si>
  <si>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</si>
  <si>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</si>
  <si>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</si>
  <si>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</si>
  <si>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</si>
  <si>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</si>
  <si>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</si>
  <si>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</si>
  <si>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</si>
  <si>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</si>
  <si>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</si>
  <si>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</si>
  <si>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</si>
  <si>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</si>
  <si>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</si>
  <si>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</si>
  <si>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</si>
  <si>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</si>
  <si>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</si>
  <si>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</si>
  <si>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</si>
  <si>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</si>
  <si>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</si>
  <si>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</si>
  <si>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</si>
  <si>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</si>
  <si>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</si>
  <si>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</si>
  <si>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</si>
  <si>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</si>
  <si>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</si>
  <si>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</si>
  <si>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</si>
  <si>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</si>
  <si>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</si>
  <si>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</si>
  <si>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</si>
  <si>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</si>
  <si>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</si>
  <si>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</si>
  <si>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</si>
  <si>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</si>
  <si>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</si>
  <si>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</si>
  <si>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</si>
  <si>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</si>
  <si>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</si>
  <si>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</si>
  <si>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</si>
  <si>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</si>
  <si>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</si>
  <si>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</si>
  <si>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</si>
  <si>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</si>
  <si>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</si>
  <si>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</si>
  <si>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</si>
  <si>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</si>
  <si>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</si>
  <si>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</si>
  <si>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</si>
  <si>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</si>
  <si>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</si>
  <si>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</si>
  <si>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</si>
  <si>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</si>
  <si>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</si>
  <si>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</si>
  <si>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</si>
  <si>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</si>
  <si>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</si>
  <si>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</si>
  <si>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</si>
  <si>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</si>
  <si>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</si>
  <si>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</si>
  <si>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</si>
  <si>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</si>
  <si>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</si>
  <si>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</si>
  <si>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</si>
  <si>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</si>
  <si>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</si>
  <si>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</si>
  <si>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</si>
  <si>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</si>
  <si>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</si>
  <si>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</si>
  <si>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</si>
  <si>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</si>
  <si>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</si>
  <si>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</si>
  <si>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</si>
  <si>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</si>
  <si>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</si>
  <si>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</si>
  <si>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</si>
  <si>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</si>
  <si>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</si>
  <si>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</si>
  <si>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</si>
  <si>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</si>
  <si>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</si>
  <si>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</si>
  <si>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</si>
  <si>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</si>
  <si>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</si>
  <si>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</si>
  <si>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</si>
  <si>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</si>
  <si>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</si>
  <si>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</si>
  <si>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</si>
  <si>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</si>
  <si>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</si>
  <si>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</si>
  <si>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</si>
  <si>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</si>
  <si>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</si>
  <si>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</si>
  <si>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</si>
  <si>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</si>
  <si>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</si>
  <si>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</si>
  <si>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</si>
  <si>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</si>
  <si>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</si>
  <si>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</si>
  <si>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</si>
  <si>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</si>
  <si>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</si>
  <si>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</si>
  <si>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</si>
  <si>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</si>
  <si>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</si>
  <si>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</si>
  <si>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</si>
  <si>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</si>
  <si>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</si>
  <si>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</si>
  <si>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</si>
  <si>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</si>
  <si>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</si>
  <si>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</si>
  <si>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</si>
  <si>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</si>
  <si>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</si>
  <si>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</si>
  <si>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</si>
  <si>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</si>
  <si>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</si>
  <si>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</si>
  <si>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</si>
  <si>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</si>
  <si>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</si>
  <si>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</si>
  <si>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</si>
  <si>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</si>
  <si>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</si>
  <si>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</si>
  <si>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</si>
  <si>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</si>
  <si>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</si>
  <si>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</si>
  <si>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</si>
  <si>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</si>
  <si>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</si>
  <si>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</si>
  <si>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</si>
  <si>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</si>
  <si>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</si>
  <si>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</si>
  <si>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</si>
  <si>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</si>
  <si>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</si>
  <si>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</si>
  <si>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</si>
  <si>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</si>
  <si>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</si>
  <si>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</si>
  <si>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</si>
  <si>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</si>
  <si>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</si>
  <si>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</si>
  <si>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</si>
  <si>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</si>
  <si>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</si>
  <si>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</si>
  <si>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</si>
  <si>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</si>
  <si>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</si>
  <si>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</si>
  <si>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</si>
  <si>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</si>
  <si>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</si>
  <si>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</si>
  <si>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</si>
  <si>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</si>
  <si>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</si>
  <si>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</si>
  <si>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</si>
  <si>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</si>
  <si>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</si>
  <si>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</si>
  <si>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</si>
  <si>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</si>
  <si>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</si>
  <si>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</si>
  <si>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</si>
  <si>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</si>
  <si>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</si>
  <si>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</si>
  <si>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</si>
  <si>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</si>
  <si>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</si>
  <si>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</si>
  <si>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</si>
  <si>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</si>
  <si>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</si>
  <si>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</si>
  <si>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</si>
  <si>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</si>
  <si>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</si>
  <si>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</si>
  <si>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</si>
  <si>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</si>
  <si>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</si>
  <si>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</si>
  <si>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</si>
  <si>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</si>
  <si>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</si>
  <si>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</si>
  <si>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</si>
  <si>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</si>
  <si>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</si>
  <si>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</si>
  <si>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</si>
  <si>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</si>
  <si>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</si>
  <si>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</si>
  <si>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</si>
  <si>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</si>
  <si>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</si>
  <si>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</si>
  <si>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</si>
  <si>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</si>
  <si>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</si>
  <si>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</si>
  <si>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</si>
  <si>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</si>
  <si>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</si>
  <si>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</si>
  <si>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</si>
  <si>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</si>
  <si>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</si>
  <si>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</si>
  <si>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</si>
  <si>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</si>
  <si>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</si>
  <si>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</si>
  <si>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</si>
  <si>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</si>
  <si>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</si>
  <si>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</si>
  <si>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</si>
  <si>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</si>
  <si>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</si>
  <si>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</si>
  <si>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</si>
  <si>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</si>
  <si>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</si>
  <si>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</si>
  <si>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</si>
  <si>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</si>
  <si>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</si>
  <si>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</si>
  <si>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</si>
  <si>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</si>
  <si>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</si>
  <si>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</si>
  <si>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</si>
  <si>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</si>
  <si>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</si>
  <si>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</si>
  <si>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</si>
  <si>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</si>
  <si>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</si>
  <si>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</si>
  <si>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</si>
  <si>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</si>
  <si>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</si>
  <si>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</si>
  <si>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</si>
  <si>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</si>
  <si>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</si>
  <si>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</si>
  <si>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</si>
  <si>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</si>
  <si>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</si>
  <si>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</si>
  <si>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</si>
  <si>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</si>
  <si>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</si>
  <si>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</si>
  <si>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</si>
  <si>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</si>
  <si>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</si>
  <si>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</si>
  <si>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</si>
  <si>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</si>
  <si>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</si>
  <si>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</si>
  <si>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</si>
  <si>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</si>
  <si>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</si>
  <si>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</si>
  <si>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</si>
  <si>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</si>
  <si>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</si>
  <si>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</si>
  <si>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</si>
  <si>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</si>
  <si>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</si>
  <si>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</si>
  <si>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</si>
  <si>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</si>
  <si>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</si>
  <si>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</si>
  <si>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</si>
  <si>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</si>
  <si>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</si>
  <si>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</si>
  <si>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</si>
  <si>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</si>
  <si>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</si>
  <si>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</si>
  <si>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</si>
  <si>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</si>
  <si>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</si>
  <si>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</si>
  <si>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</si>
  <si>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</si>
  <si>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</si>
  <si>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</si>
  <si>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</si>
  <si>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</si>
  <si>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</si>
  <si>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</si>
  <si>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</si>
  <si>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</si>
  <si>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</si>
  <si>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</si>
  <si>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</si>
  <si>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</si>
  <si>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</si>
  <si>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</si>
  <si>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</si>
  <si>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</si>
  <si>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</si>
  <si>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</si>
  <si>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</si>
  <si>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</si>
  <si>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</si>
  <si>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</si>
  <si>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</si>
  <si>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</si>
  <si>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</si>
  <si>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</si>
  <si>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</si>
  <si>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</si>
  <si>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</si>
  <si>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</si>
  <si>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</si>
  <si>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</si>
  <si>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</si>
  <si>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</si>
  <si>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</si>
  <si>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</si>
  <si>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</si>
  <si>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</si>
  <si>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</si>
  <si>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</si>
  <si>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</si>
  <si>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</si>
  <si>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</si>
  <si>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</si>
  <si>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</si>
  <si>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</si>
  <si>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</si>
  <si>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</si>
  <si>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</si>
  <si>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</si>
  <si>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</si>
  <si>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</si>
  <si>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</si>
  <si>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</si>
  <si>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</si>
  <si>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</si>
  <si>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</si>
  <si>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</si>
  <si>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</si>
  <si>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</si>
  <si>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</si>
  <si>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</si>
  <si>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</si>
  <si>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</si>
  <si>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</si>
  <si>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</si>
  <si>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</si>
  <si>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</si>
  <si>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</si>
  <si>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</si>
  <si>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</si>
  <si>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</si>
  <si>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</si>
  <si>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</si>
  <si>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</si>
  <si>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</si>
  <si>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</si>
  <si>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</si>
  <si>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</si>
  <si>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</si>
  <si>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</si>
  <si>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</si>
  <si>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</si>
  <si>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</si>
  <si>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</si>
  <si>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</si>
  <si>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</si>
  <si>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</si>
  <si>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</si>
  <si>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</si>
  <si>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</si>
  <si>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</si>
  <si>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</si>
  <si>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</si>
  <si>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</si>
  <si>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</si>
  <si>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</si>
  <si>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</si>
  <si>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</si>
  <si>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</si>
  <si>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</si>
  <si>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</si>
  <si>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</si>
  <si>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</si>
  <si>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</si>
  <si>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</si>
  <si>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</si>
  <si>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</si>
  <si>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</si>
  <si>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</si>
  <si>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</si>
  <si>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</si>
  <si>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</si>
  <si>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</si>
  <si>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</si>
  <si>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</si>
  <si>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</si>
  <si>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</si>
  <si>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</si>
  <si>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</si>
  <si>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</si>
  <si>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</si>
  <si>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</si>
  <si>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</si>
  <si>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</si>
  <si>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</si>
  <si>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</si>
  <si>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</si>
  <si>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</si>
  <si>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</si>
  <si>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</si>
  <si>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</si>
  <si>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</si>
  <si>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</si>
  <si>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</si>
  <si>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</si>
  <si>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</si>
  <si>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</si>
  <si>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</si>
  <si>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</si>
  <si>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</si>
  <si>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</si>
  <si>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</si>
  <si>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</si>
  <si>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</si>
  <si>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</si>
  <si>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</si>
  <si>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</si>
  <si>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</si>
  <si>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</si>
  <si>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</si>
  <si>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</si>
  <si>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</si>
  <si>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</si>
  <si>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</si>
  <si>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</si>
  <si>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</si>
  <si>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</si>
  <si>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</si>
  <si>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</si>
  <si>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</si>
  <si>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</si>
  <si>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</si>
  <si>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</si>
  <si>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</si>
  <si>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</si>
  <si>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</si>
  <si>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</si>
  <si>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</si>
  <si>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</si>
  <si>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</si>
  <si>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</si>
  <si>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</si>
  <si>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</si>
  <si>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</si>
  <si>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</si>
  <si>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</si>
  <si>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</si>
  <si>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</si>
  <si>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</si>
  <si>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</si>
  <si>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</si>
  <si>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</si>
  <si>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</si>
  <si>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</si>
  <si>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</si>
  <si>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</si>
  <si>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</si>
  <si>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</si>
  <si>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</si>
  <si>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</si>
  <si>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</si>
  <si>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</si>
  <si>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</si>
  <si>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</si>
  <si>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</si>
  <si>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</si>
  <si>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</si>
  <si>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</si>
  <si>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</si>
  <si>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</si>
  <si>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</si>
  <si>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</si>
  <si>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</si>
  <si>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</si>
  <si>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</si>
  <si>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</si>
  <si>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</si>
  <si>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</si>
  <si>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</si>
  <si>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</si>
  <si>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</si>
  <si>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</si>
  <si>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</si>
  <si>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</si>
  <si>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</si>
  <si>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</si>
  <si>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</si>
  <si>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</si>
  <si>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</si>
  <si>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</si>
  <si>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</si>
  <si>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</si>
  <si>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</si>
  <si>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</si>
  <si>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</si>
  <si>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</si>
  <si>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</si>
  <si>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</si>
  <si>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</si>
  <si>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</si>
  <si>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</si>
  <si>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</si>
  <si>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</si>
  <si>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</si>
  <si>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</si>
  <si>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</si>
  <si>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</si>
  <si>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</si>
  <si>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</si>
  <si>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</si>
  <si>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</si>
  <si>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</si>
  <si>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</si>
  <si>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</si>
  <si>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</si>
  <si>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</si>
  <si>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</si>
  <si>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</si>
  <si>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</si>
  <si>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</si>
  <si>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</si>
  <si>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</si>
  <si>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</si>
  <si>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</si>
  <si>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</si>
  <si>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</si>
  <si>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</si>
  <si>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</si>
  <si>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</si>
  <si>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</si>
  <si>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</si>
  <si>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</si>
  <si>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</si>
  <si>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</si>
  <si>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</si>
  <si>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</si>
  <si>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</si>
  <si>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</si>
  <si>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</si>
  <si>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</si>
  <si>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</si>
  <si>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</si>
  <si>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</si>
  <si>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</si>
  <si>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</si>
  <si>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</si>
  <si>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</si>
  <si>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</si>
  <si>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</si>
  <si>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</si>
  <si>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</si>
  <si>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</si>
  <si>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</si>
  <si>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</si>
  <si>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</si>
  <si>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</si>
  <si>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</si>
  <si>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</si>
  <si>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</si>
  <si>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</si>
  <si>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</si>
  <si>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</si>
  <si>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</si>
  <si>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</si>
  <si>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</si>
  <si>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</si>
  <si>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</si>
  <si>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</si>
  <si>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</si>
  <si>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</si>
  <si>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</si>
  <si>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</si>
  <si>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</si>
  <si>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</si>
  <si>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</si>
  <si>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</si>
  <si>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</si>
  <si>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</si>
  <si>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</si>
  <si>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</si>
  <si>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</si>
  <si>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</si>
  <si>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</si>
  <si>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</si>
  <si>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</si>
  <si>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</si>
  <si>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</si>
  <si>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</si>
  <si>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</si>
  <si>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</si>
  <si>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</si>
  <si>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</si>
  <si>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</si>
  <si>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</si>
  <si>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</si>
  <si>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</si>
  <si>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</si>
  <si>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</si>
  <si>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</si>
  <si>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</si>
  <si>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</si>
  <si>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</si>
  <si>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</si>
  <si>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</si>
  <si>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</si>
  <si>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</si>
  <si>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</si>
  <si>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</si>
  <si>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</si>
  <si>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</si>
  <si>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</si>
  <si>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</si>
  <si>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</si>
  <si>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</si>
  <si>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</si>
  <si>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</si>
  <si>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</si>
  <si>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</si>
  <si>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</si>
  <si>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</si>
  <si>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</si>
  <si>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</si>
  <si>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</si>
  <si>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</si>
  <si>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</si>
  <si>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</si>
  <si>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</si>
  <si>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</si>
  <si>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</si>
  <si>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</si>
  <si>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</si>
  <si>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</si>
  <si>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</si>
  <si>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</si>
  <si>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</si>
  <si>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</si>
  <si>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</si>
  <si>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</si>
  <si>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</si>
  <si>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</si>
  <si>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</si>
  <si>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</si>
  <si>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</si>
  <si>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</si>
  <si>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</si>
  <si>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</si>
  <si>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</si>
  <si>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</si>
  <si>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</si>
  <si>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</si>
  <si>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</si>
  <si>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</si>
  <si>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</si>
  <si>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</si>
  <si>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</si>
  <si>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</si>
  <si>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</si>
  <si>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</si>
  <si>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</si>
  <si>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</si>
  <si>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</si>
  <si>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</si>
  <si>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</si>
  <si>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</si>
  <si>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</si>
  <si>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</si>
  <si>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</si>
  <si>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</si>
  <si>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</si>
  <si>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</si>
  <si>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</si>
  <si>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</si>
  <si>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</si>
  <si>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</si>
  <si>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</si>
  <si>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</si>
  <si>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</si>
  <si>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</si>
  <si>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</si>
  <si>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</si>
  <si>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</si>
  <si>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</si>
  <si>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</si>
  <si>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</si>
  <si>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</si>
  <si>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</si>
  <si>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</si>
  <si>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</si>
  <si>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</si>
  <si>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</si>
  <si>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</si>
  <si>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</si>
  <si>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</si>
  <si>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</si>
  <si>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</si>
  <si>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</si>
  <si>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</si>
  <si>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</si>
  <si>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</si>
  <si>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</si>
  <si>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</si>
  <si>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</si>
  <si>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</si>
  <si>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</si>
  <si>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</si>
  <si>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</si>
  <si>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</si>
  <si>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</si>
  <si>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</si>
  <si>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</si>
  <si>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</si>
  <si>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</si>
  <si>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</si>
  <si>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</si>
  <si>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</si>
  <si>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</si>
  <si>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</si>
  <si>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</si>
  <si>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</si>
  <si>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</si>
  <si>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</si>
  <si>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</si>
  <si>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</si>
  <si>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</si>
  <si>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</si>
  <si>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</si>
  <si>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</si>
  <si>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</si>
  <si>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</si>
  <si>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</si>
  <si>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</si>
  <si>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</si>
  <si>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</si>
  <si>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</si>
  <si>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</si>
  <si>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</si>
  <si>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</si>
  <si>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</si>
  <si>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</si>
  <si>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</si>
  <si>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</si>
  <si>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</si>
  <si>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</si>
  <si>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</si>
  <si>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</si>
  <si>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</si>
  <si>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</si>
  <si>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</si>
  <si>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</si>
  <si>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</si>
  <si>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</si>
  <si>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</si>
  <si>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</si>
  <si>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</si>
  <si>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</si>
  <si>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</si>
  <si>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</si>
  <si>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</si>
  <si>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</si>
  <si>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</si>
  <si>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</si>
  <si>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</si>
  <si>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</si>
  <si>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</si>
  <si>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</si>
  <si>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</si>
  <si>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</si>
  <si>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</si>
  <si>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</si>
  <si>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</si>
  <si>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</si>
  <si>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</si>
  <si>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</si>
  <si>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</si>
  <si>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</si>
  <si>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</si>
  <si>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</si>
  <si>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</si>
  <si>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</si>
  <si>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</si>
  <si>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</si>
  <si>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</si>
  <si>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</si>
  <si>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</si>
  <si>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</si>
  <si>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</si>
  <si>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</si>
  <si>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</si>
  <si>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</si>
  <si>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</si>
  <si>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</si>
  <si>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</si>
  <si>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</si>
  <si>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</si>
  <si>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</si>
  <si>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</si>
  <si>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</si>
  <si>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</si>
  <si>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</si>
  <si>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</si>
  <si>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</si>
  <si>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</si>
  <si>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</si>
  <si>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</si>
  <si>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</si>
  <si>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</si>
  <si>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</si>
  <si>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</si>
  <si>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</si>
  <si>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</si>
  <si>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</si>
  <si>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</si>
  <si>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</si>
  <si>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</si>
  <si>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</si>
  <si>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</si>
  <si>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</si>
  <si>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</si>
  <si>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</si>
  <si>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</si>
  <si>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</si>
  <si>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</si>
  <si>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</si>
  <si>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</si>
  <si>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</si>
  <si>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</si>
  <si>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</si>
  <si>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</si>
  <si>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</si>
  <si>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</si>
  <si>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</si>
  <si>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</si>
  <si>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</si>
  <si>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</si>
  <si>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</si>
  <si>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</si>
  <si>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</si>
  <si>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</si>
  <si>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</si>
  <si>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</si>
  <si>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</si>
  <si>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</si>
  <si>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</si>
  <si>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</si>
  <si>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</si>
  <si>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</si>
  <si>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</si>
  <si>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</si>
  <si>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</si>
  <si>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</si>
  <si>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</si>
  <si>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</si>
  <si>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</si>
  <si>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</si>
  <si>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</si>
  <si>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</si>
  <si>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</si>
  <si>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</si>
  <si>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</si>
  <si>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</si>
  <si>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</si>
  <si>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</si>
  <si>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</si>
  <si>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</si>
  <si>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</si>
  <si>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</si>
  <si>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</si>
  <si>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</si>
  <si>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</si>
  <si>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</si>
  <si>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</si>
  <si>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</si>
  <si>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</si>
  <si>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</si>
  <si>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</si>
  <si>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</si>
  <si>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</si>
  <si>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</si>
  <si>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</si>
  <si>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</si>
  <si>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</si>
  <si>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</si>
  <si>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</si>
  <si>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</si>
  <si>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</si>
  <si>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</si>
  <si>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</si>
  <si>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</si>
  <si>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</si>
  <si>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</si>
  <si>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</si>
  <si>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</si>
  <si>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</si>
  <si>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</si>
  <si>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</si>
  <si>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</si>
  <si>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</si>
  <si>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</si>
  <si>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</si>
  <si>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</si>
  <si>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</si>
  <si>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</si>
  <si>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</si>
  <si>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</si>
  <si>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</si>
  <si>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</si>
  <si>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</si>
  <si>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</si>
  <si>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</si>
  <si>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</si>
  <si>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</si>
  <si>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</si>
  <si>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</si>
  <si>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</si>
  <si>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</si>
  <si>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</si>
  <si>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</si>
  <si>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</si>
  <si>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</si>
  <si>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</si>
  <si>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</si>
  <si>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</si>
  <si>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</si>
  <si>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</si>
  <si>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</si>
  <si>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</si>
  <si>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</si>
  <si>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</si>
  <si>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</si>
  <si>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</si>
  <si>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</si>
  <si>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</si>
  <si>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</si>
  <si>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</si>
  <si>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</si>
  <si>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</si>
  <si>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</si>
  <si>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</si>
  <si>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</si>
  <si>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</si>
  <si>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</si>
  <si>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</si>
  <si>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</si>
  <si>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</si>
  <si>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</si>
  <si>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</si>
  <si>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</si>
  <si>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</si>
  <si>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</si>
  <si>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</si>
  <si>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</si>
  <si>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</si>
  <si>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</si>
  <si>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</si>
  <si>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</si>
  <si>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</si>
  <si>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</si>
  <si>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</si>
  <si>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</si>
  <si>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</si>
  <si>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</si>
  <si>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</si>
  <si>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</si>
  <si>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</si>
  <si>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</si>
  <si>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</si>
  <si>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</si>
  <si>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</si>
  <si>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</si>
  <si>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</si>
  <si>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</si>
  <si>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</si>
  <si>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</si>
  <si>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</si>
  <si>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</si>
  <si>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</si>
  <si>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</si>
  <si>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</si>
  <si>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</si>
  <si>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</si>
  <si>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</si>
  <si>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</si>
  <si>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</si>
  <si>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</si>
  <si>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</si>
  <si>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</si>
  <si>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</si>
  <si>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</si>
  <si>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</si>
  <si>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</si>
  <si>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</si>
  <si>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</si>
  <si>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</si>
  <si>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</si>
  <si>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</si>
  <si>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</si>
  <si>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</si>
  <si>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</si>
  <si>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</si>
  <si>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</si>
  <si>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</si>
  <si>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</si>
  <si>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</si>
  <si>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</si>
  <si>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</si>
  <si>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</si>
  <si>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</si>
  <si>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</si>
  <si>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</si>
  <si>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</si>
  <si>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</si>
  <si>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</si>
  <si>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</si>
  <si>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</si>
  <si>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</si>
  <si>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</si>
  <si>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</si>
  <si>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</si>
  <si>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</si>
  <si>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</si>
  <si>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</si>
  <si>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</si>
  <si>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</si>
  <si>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</si>
  <si>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</si>
  <si>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</si>
  <si>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</si>
  <si>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</si>
  <si>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</si>
  <si>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</si>
  <si>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</si>
  <si>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</si>
  <si>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</si>
  <si>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</si>
  <si>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</si>
  <si>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</si>
  <si>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</si>
  <si>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</si>
  <si>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</si>
  <si>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</si>
  <si>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</si>
  <si>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</si>
  <si>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</si>
  <si>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</si>
  <si>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</si>
  <si>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</si>
  <si>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</si>
  <si>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</si>
  <si>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</si>
  <si>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</si>
  <si>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</si>
  <si>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</si>
  <si>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</si>
  <si>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</si>
  <si>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</si>
  <si>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</si>
  <si>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</si>
  <si>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</si>
  <si>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</si>
  <si>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</si>
  <si>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</si>
  <si>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</si>
  <si>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</si>
  <si>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</si>
  <si>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</si>
  <si>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</si>
  <si>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</si>
  <si>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</si>
  <si>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</si>
  <si>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</si>
  <si>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</si>
  <si>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</si>
  <si>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</si>
  <si>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</si>
  <si>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</si>
  <si>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</si>
  <si>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</si>
  <si>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</si>
  <si>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</si>
  <si>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</si>
  <si>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</si>
  <si>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</si>
  <si>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</si>
  <si>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</si>
  <si>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</si>
  <si>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</si>
  <si>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</si>
  <si>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</si>
  <si>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</si>
  <si>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</si>
  <si>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</si>
  <si>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</si>
  <si>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</si>
  <si>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</si>
  <si>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</si>
  <si>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</si>
  <si>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</si>
  <si>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</si>
  <si>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</si>
  <si>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</si>
  <si>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</si>
  <si>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</si>
  <si>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</si>
  <si>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</si>
  <si>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</si>
  <si>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</si>
  <si>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</si>
  <si>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</si>
  <si>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</si>
  <si>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</si>
  <si>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</si>
  <si>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</si>
  <si>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</si>
  <si>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</si>
  <si>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</si>
  <si>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</si>
  <si>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</si>
  <si>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</si>
  <si>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</si>
  <si>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</si>
  <si>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</si>
  <si>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</si>
  <si>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</si>
  <si>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</si>
  <si>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</si>
  <si>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</si>
  <si>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</si>
  <si>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</si>
  <si>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</si>
  <si>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</si>
  <si>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</si>
  <si>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</si>
  <si>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</si>
  <si>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</si>
  <si>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</si>
  <si>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</si>
  <si>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</si>
  <si>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</si>
  <si>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</si>
  <si>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</si>
  <si>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</si>
  <si>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</si>
  <si>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</si>
  <si>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</si>
  <si>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</si>
  <si>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</si>
  <si>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</si>
  <si>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</si>
  <si>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</si>
  <si>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</si>
  <si>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</si>
  <si>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</si>
  <si>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</si>
  <si>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</si>
  <si>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</si>
  <si>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</si>
  <si>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</si>
  <si>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</si>
  <si>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</si>
  <si>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</si>
  <si>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</si>
  <si>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</si>
  <si>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</si>
  <si>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</si>
  <si>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</si>
  <si>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</si>
  <si>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</si>
  <si>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</si>
  <si>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</si>
  <si>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</si>
  <si>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</si>
  <si>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</si>
  <si>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</si>
  <si>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</si>
  <si>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</si>
  <si>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</si>
  <si>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</si>
  <si>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</si>
  <si>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</si>
  <si>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</si>
  <si>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</si>
  <si>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</si>
  <si>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</si>
  <si>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</si>
  <si>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</si>
  <si>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</si>
  <si>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</si>
  <si>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</si>
  <si>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</si>
  <si>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</si>
  <si>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</si>
  <si>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</si>
  <si>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</si>
  <si>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</si>
  <si>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</si>
  <si>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</si>
  <si>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</si>
  <si>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</si>
  <si>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</si>
  <si>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</si>
  <si>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</si>
  <si>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</si>
  <si>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</si>
  <si>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</si>
  <si>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</si>
  <si>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</si>
  <si>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</si>
  <si>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</si>
  <si>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</si>
  <si>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</si>
  <si>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</si>
  <si>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</si>
  <si>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</si>
  <si>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</si>
  <si>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</si>
  <si>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</si>
  <si>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</si>
  <si>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</si>
  <si>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</si>
  <si>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</si>
  <si>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</si>
  <si>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</si>
  <si>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</si>
  <si>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</si>
  <si>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</si>
  <si>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</si>
  <si>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</si>
  <si>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</si>
  <si>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</si>
  <si>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</si>
  <si>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</si>
  <si>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</si>
  <si>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</si>
  <si>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</si>
  <si>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</si>
  <si>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</si>
  <si>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</si>
  <si>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</si>
  <si>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</si>
  <si>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</si>
  <si>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</si>
  <si>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</si>
  <si>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</si>
  <si>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</si>
  <si>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</si>
  <si>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</si>
  <si>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</si>
  <si>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</si>
  <si>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</si>
  <si>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</si>
  <si>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</si>
  <si>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</si>
  <si>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</si>
  <si>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</si>
  <si>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</si>
  <si>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</si>
  <si>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</si>
  <si>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</si>
  <si>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</si>
  <si>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</si>
  <si>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</si>
  <si>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</si>
  <si>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</si>
  <si>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</si>
  <si>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</si>
  <si>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</si>
  <si>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</si>
  <si>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</si>
  <si>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</si>
  <si>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</si>
  <si>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</si>
  <si>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</si>
  <si>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</si>
  <si>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</si>
  <si>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</si>
  <si>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</si>
  <si>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</si>
  <si>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</si>
  <si>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</si>
  <si>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</si>
  <si>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</si>
  <si>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</si>
  <si>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</si>
  <si>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</si>
  <si>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</si>
  <si>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</si>
  <si>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</si>
  <si>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</si>
  <si>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</si>
  <si>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</si>
  <si>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</si>
  <si>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</si>
  <si>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</si>
  <si>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</si>
  <si>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</si>
  <si>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</si>
  <si>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</si>
  <si>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</si>
  <si>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</si>
  <si>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</si>
  <si>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</si>
  <si>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</si>
  <si>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</si>
  <si>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</si>
  <si>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</si>
  <si>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</si>
  <si>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</si>
  <si>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</si>
  <si>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</si>
  <si>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</si>
  <si>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</si>
  <si>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</si>
  <si>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</si>
  <si>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</si>
  <si>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</si>
  <si>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</si>
  <si>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</si>
  <si>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</si>
  <si>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</si>
  <si>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</si>
  <si>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</si>
  <si>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</si>
  <si>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</si>
  <si>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</si>
  <si>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</si>
  <si>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</si>
  <si>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</si>
  <si>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</si>
  <si>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</si>
  <si>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</si>
  <si>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</si>
  <si>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</si>
  <si>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</si>
  <si>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</si>
  <si>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</si>
  <si>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</si>
  <si>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</si>
  <si>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</si>
  <si>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</si>
  <si>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</si>
  <si>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</si>
  <si>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</si>
  <si>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</si>
  <si>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</si>
  <si>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</si>
  <si>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</si>
  <si>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</si>
  <si>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</si>
  <si>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</si>
  <si>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</si>
  <si>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</si>
  <si>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</si>
  <si>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</si>
  <si>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</si>
  <si>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</si>
  <si>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</si>
  <si>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</si>
  <si>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</si>
  <si>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</si>
  <si>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</si>
  <si>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</si>
  <si>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</si>
  <si>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</si>
  <si>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</si>
  <si>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</si>
  <si>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</si>
  <si>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</si>
  <si>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</si>
  <si>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</si>
  <si>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</si>
  <si>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</si>
  <si>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</si>
  <si>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</si>
  <si>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</si>
  <si>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</si>
  <si>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</si>
  <si>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</si>
  <si>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</si>
  <si>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</si>
  <si>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</si>
  <si>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</si>
  <si>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</si>
  <si>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</si>
  <si>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</si>
  <si>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</si>
  <si>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</si>
  <si>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</si>
  <si>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</si>
  <si>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</si>
  <si>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</si>
  <si>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</si>
  <si>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</si>
  <si>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</si>
  <si>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</si>
  <si>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</si>
  <si>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</si>
  <si>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</si>
  <si>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</si>
  <si>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</si>
  <si>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</si>
  <si>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</si>
  <si>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</si>
  <si>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</si>
  <si>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</si>
  <si>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</si>
  <si>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</si>
  <si>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</si>
  <si>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</si>
  <si>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</si>
  <si>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</si>
  <si>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</si>
  <si>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</si>
  <si>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</si>
  <si>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</si>
  <si>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</si>
  <si>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</si>
  <si>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</si>
  <si>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</si>
  <si>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</si>
  <si>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</si>
  <si>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</si>
  <si>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</si>
  <si>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</si>
  <si>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</si>
  <si>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</si>
  <si>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</si>
  <si>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</si>
  <si>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</si>
  <si>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</si>
  <si>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</si>
  <si>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</si>
  <si>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</si>
  <si>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</si>
  <si>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</si>
  <si>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</si>
  <si>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</si>
  <si>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</si>
  <si>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</si>
  <si>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</si>
  <si>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</si>
  <si>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</si>
  <si>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</si>
  <si>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</si>
  <si>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</si>
  <si>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</si>
  <si>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</si>
  <si>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</si>
  <si>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</si>
  <si>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</si>
  <si>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</si>
  <si>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</si>
  <si>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</si>
  <si>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</si>
  <si>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</si>
  <si>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</si>
  <si>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</si>
  <si>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</si>
  <si>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</si>
  <si>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</si>
  <si>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</si>
  <si>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</si>
  <si>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</si>
  <si>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</si>
  <si>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</si>
  <si>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</si>
  <si>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</si>
  <si>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</si>
  <si>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</si>
  <si>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</si>
  <si>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</si>
  <si>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</si>
  <si>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</si>
  <si>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</si>
  <si>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</si>
  <si>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</si>
  <si>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</si>
  <si>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</si>
  <si>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</si>
  <si>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</si>
  <si>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</si>
  <si>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</si>
  <si>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</si>
  <si>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</si>
  <si>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</si>
  <si>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</si>
  <si>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</si>
  <si>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</si>
  <si>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</si>
  <si>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</si>
  <si>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</si>
  <si>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</si>
  <si>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</si>
  <si>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</si>
  <si>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</si>
  <si>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</si>
  <si>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</si>
  <si>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</si>
  <si>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</si>
  <si>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</si>
  <si>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</si>
  <si>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</si>
  <si>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</si>
  <si>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</si>
  <si>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</si>
  <si>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</si>
  <si>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</si>
  <si>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</si>
  <si>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</si>
  <si>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</si>
  <si>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</si>
  <si>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</si>
  <si>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</si>
  <si>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</si>
  <si>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</si>
  <si>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</si>
  <si>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</si>
  <si>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</si>
  <si>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</si>
  <si>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</si>
  <si>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</si>
  <si>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</si>
  <si>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</si>
  <si>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</si>
  <si>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</si>
  <si>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</si>
  <si>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</si>
  <si>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</si>
  <si>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</si>
  <si>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</si>
  <si>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</si>
  <si>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</si>
  <si>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</si>
  <si>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</si>
  <si>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</si>
  <si>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</si>
  <si>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</si>
  <si>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</si>
  <si>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</si>
  <si>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</si>
  <si>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</si>
  <si>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</si>
  <si>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</si>
  <si>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</si>
  <si>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</si>
  <si>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</si>
  <si>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</si>
  <si>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</si>
  <si>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</si>
  <si>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</si>
  <si>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</si>
  <si>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</si>
  <si>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</si>
  <si>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</si>
  <si>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</si>
  <si>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</si>
  <si>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</si>
  <si>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</si>
  <si>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</si>
  <si>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</si>
  <si>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</si>
  <si>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</si>
  <si>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</si>
  <si>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</si>
  <si>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</si>
  <si>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</si>
  <si>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</si>
  <si>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</si>
  <si>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</si>
  <si>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</si>
  <si>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</si>
  <si>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</si>
  <si>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</si>
  <si>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</si>
  <si>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</si>
  <si>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</si>
  <si>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</si>
  <si>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</si>
  <si>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</si>
  <si>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</si>
  <si>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</si>
  <si>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</si>
  <si>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</si>
  <si>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</si>
  <si>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</si>
  <si>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</si>
  <si>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</si>
  <si>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</si>
  <si>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</si>
  <si>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</si>
  <si>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</si>
  <si>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</si>
  <si>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</si>
  <si>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</si>
  <si>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</si>
  <si>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</si>
  <si>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</si>
  <si>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</si>
  <si>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</si>
  <si>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</si>
  <si>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</si>
  <si>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</si>
  <si>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</si>
  <si>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</si>
  <si>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</si>
  <si>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</si>
  <si>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</si>
  <si>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</si>
  <si>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</si>
  <si>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</si>
  <si>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</si>
  <si>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</si>
  <si>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</si>
  <si>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</si>
  <si>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</si>
  <si>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</si>
  <si>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</si>
  <si>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</si>
  <si>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</si>
  <si>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</si>
  <si>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</si>
  <si>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</si>
  <si>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</si>
  <si>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</si>
  <si>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</si>
  <si>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</si>
  <si>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</si>
  <si>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</si>
  <si>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</si>
  <si>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</si>
  <si>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</si>
  <si>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</si>
  <si>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</si>
  <si>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</si>
  <si>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</si>
  <si>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</si>
  <si>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</si>
  <si>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</si>
  <si>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</si>
  <si>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</si>
  <si>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</si>
  <si>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</si>
  <si>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</si>
  <si>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</si>
  <si>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</si>
  <si>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</si>
  <si>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</si>
  <si>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</si>
  <si>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</si>
  <si>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</si>
  <si>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</si>
  <si>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</si>
  <si>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</si>
  <si>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</si>
  <si>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</si>
  <si>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</si>
  <si>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</si>
  <si>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</si>
  <si>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</si>
  <si>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</si>
  <si>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</si>
  <si>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</si>
  <si>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</si>
  <si>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</si>
  <si>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</si>
  <si>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</si>
  <si>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</si>
  <si>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</si>
  <si>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</si>
  <si>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</si>
  <si>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</si>
  <si>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</si>
  <si>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</si>
  <si>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</si>
  <si>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</si>
  <si>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</si>
  <si>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</si>
  <si>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</si>
  <si>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</si>
  <si>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</si>
  <si>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</si>
  <si>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</si>
  <si>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</si>
  <si>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</si>
  <si>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</si>
  <si>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</si>
  <si>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</si>
  <si>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</si>
  <si>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</si>
  <si>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</si>
  <si>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</si>
  <si>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</si>
  <si>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</si>
  <si>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</si>
  <si>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</si>
  <si>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</si>
  <si>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</si>
  <si>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</si>
  <si>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</si>
  <si>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</si>
  <si>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</si>
  <si>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</si>
  <si>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</si>
  <si>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</si>
  <si>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</si>
  <si>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</si>
  <si>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</si>
  <si>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</si>
  <si>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</si>
  <si>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</si>
  <si>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</si>
  <si>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</si>
  <si>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</si>
  <si>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</si>
  <si>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</si>
  <si>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</si>
  <si>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</si>
  <si>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</si>
  <si>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</si>
  <si>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</si>
  <si>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</si>
  <si>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</si>
  <si>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</si>
  <si>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</si>
  <si>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</si>
  <si>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</si>
  <si>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</si>
  <si>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</si>
  <si>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</si>
  <si>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</si>
  <si>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</si>
  <si>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</si>
  <si>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</si>
  <si>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</si>
  <si>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</si>
  <si>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</si>
  <si>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</si>
  <si>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</si>
  <si>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</si>
  <si>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</si>
  <si>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</si>
  <si>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</si>
  <si>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</si>
  <si>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</si>
  <si>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</si>
  <si>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</si>
  <si>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</si>
  <si>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</si>
  <si>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</si>
  <si>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</si>
  <si>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</si>
  <si>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</si>
  <si>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</si>
  <si>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</si>
  <si>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</si>
  <si>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</si>
  <si>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</si>
  <si>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</si>
  <si>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</si>
  <si>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</si>
  <si>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</si>
  <si>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</si>
  <si>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</si>
  <si>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</si>
  <si>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</si>
  <si>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</si>
  <si>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</si>
  <si>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</si>
  <si>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</si>
  <si>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</si>
  <si>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</si>
  <si>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</si>
  <si>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</si>
  <si>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</si>
  <si>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</si>
  <si>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</si>
  <si>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</si>
  <si>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</si>
  <si>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</si>
  <si>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</si>
  <si>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</si>
  <si>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</si>
  <si>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</si>
  <si>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</si>
  <si>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</si>
  <si>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</si>
  <si>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</si>
  <si>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</si>
  <si>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</si>
  <si>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</si>
  <si>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</si>
  <si>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</si>
  <si>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</si>
  <si>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</si>
  <si>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</si>
  <si>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</si>
  <si>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</si>
  <si>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</si>
  <si>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</si>
  <si>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</si>
  <si>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</si>
  <si>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</si>
  <si>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</si>
  <si>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</si>
  <si>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</si>
  <si>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</si>
  <si>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</si>
  <si>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</si>
  <si>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</si>
  <si>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</si>
  <si>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</si>
  <si>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</si>
  <si>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</si>
  <si>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</si>
  <si>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</si>
  <si>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</si>
  <si>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</si>
  <si>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</si>
  <si>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</si>
  <si>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</si>
  <si>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</si>
  <si>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</si>
  <si>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</si>
  <si>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</si>
  <si>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</si>
  <si>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</si>
  <si>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</si>
  <si>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</si>
  <si>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</si>
  <si>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</si>
  <si>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</si>
  <si>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</si>
  <si>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</si>
  <si>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</si>
  <si>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</si>
  <si>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</si>
  <si>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</si>
  <si>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</si>
  <si>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</si>
  <si>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</si>
  <si>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</si>
  <si>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</si>
  <si>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</si>
  <si>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</si>
  <si>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</si>
  <si>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</si>
  <si>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</si>
  <si>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</si>
  <si>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</si>
  <si>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</si>
  <si>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</si>
  <si>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</si>
  <si>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</si>
  <si>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</si>
  <si>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</si>
  <si>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</si>
  <si>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</si>
  <si>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</si>
  <si>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</si>
  <si>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</si>
  <si>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</si>
  <si>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</si>
  <si>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</si>
  <si>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</si>
  <si>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</si>
  <si>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</si>
  <si>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</si>
  <si>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</si>
  <si>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</si>
  <si>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</si>
  <si>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</si>
  <si>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</si>
  <si>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</si>
  <si>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</si>
  <si>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</si>
  <si>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</si>
  <si>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</si>
  <si>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</si>
  <si>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</si>
  <si>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</si>
  <si>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</si>
  <si>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</si>
  <si>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</si>
  <si>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</si>
  <si>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</si>
  <si>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</si>
  <si>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</si>
  <si>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</si>
  <si>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</si>
  <si>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</si>
  <si>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</si>
  <si>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</si>
  <si>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</si>
  <si>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</si>
  <si>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</si>
  <si>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</si>
  <si>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</si>
  <si>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</si>
  <si>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</si>
  <si>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</si>
  <si>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</si>
  <si>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</si>
  <si>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</si>
  <si>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</si>
  <si>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</si>
  <si>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</si>
  <si>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</si>
  <si>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</si>
  <si>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</si>
  <si>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</si>
  <si>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</si>
  <si>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</si>
  <si>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</si>
  <si>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</si>
  <si>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</si>
  <si>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</si>
  <si>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</si>
  <si>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</si>
  <si>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</si>
  <si>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</si>
  <si>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</si>
  <si>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</si>
  <si>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</si>
  <si>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</si>
  <si>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</si>
  <si>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</si>
  <si>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</si>
  <si>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</si>
  <si>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</si>
  <si>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</si>
  <si>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</si>
  <si>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</si>
  <si>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</si>
  <si>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</si>
  <si>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</si>
  <si>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</si>
  <si>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</si>
  <si>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</si>
  <si>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</si>
  <si>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</si>
  <si>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</si>
  <si>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</si>
  <si>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</si>
  <si>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</si>
  <si>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</si>
  <si>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</si>
  <si>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</si>
  <si>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</si>
  <si>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</si>
  <si>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</si>
  <si>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</si>
  <si>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</si>
  <si>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</si>
  <si>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</si>
  <si>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</si>
  <si>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</si>
  <si>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</si>
  <si>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</si>
  <si>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</si>
  <si>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</si>
  <si>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</si>
  <si>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</si>
  <si>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</si>
  <si>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</si>
  <si>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</si>
  <si>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</si>
  <si>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</si>
  <si>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</si>
  <si>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</si>
  <si>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</si>
  <si>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</si>
  <si>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</si>
  <si>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</si>
  <si>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</si>
  <si>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</si>
  <si>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</si>
  <si>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</si>
  <si>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</si>
  <si>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</si>
  <si>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</si>
  <si>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</si>
  <si>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</si>
  <si>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</si>
  <si>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</si>
  <si>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</si>
  <si>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</si>
  <si>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</si>
  <si>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</si>
  <si>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</si>
  <si>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</si>
  <si>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</si>
  <si>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</si>
  <si>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</si>
  <si>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</si>
  <si>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</si>
  <si>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</si>
  <si>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</si>
  <si>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</si>
  <si>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</si>
  <si>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</si>
  <si>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</si>
  <si>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</si>
  <si>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</si>
  <si>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</si>
  <si>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</si>
  <si>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</si>
  <si>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</si>
  <si>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</si>
  <si>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</si>
  <si>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</si>
  <si>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</si>
  <si>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</si>
  <si>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</si>
  <si>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</si>
  <si>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</si>
  <si>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</si>
  <si>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</si>
  <si>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</si>
  <si>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</si>
  <si>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</si>
  <si>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</si>
  <si>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</si>
  <si>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</si>
  <si>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</si>
  <si>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</si>
  <si>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</si>
  <si>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</si>
  <si>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</si>
  <si>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</si>
  <si>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</si>
  <si>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</si>
  <si>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</si>
  <si>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</si>
  <si>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</si>
  <si>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</si>
  <si>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</si>
  <si>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</si>
  <si>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</si>
  <si>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</si>
  <si>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</si>
  <si>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</si>
  <si>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</si>
  <si>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</si>
  <si>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</si>
  <si>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</si>
  <si>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</si>
  <si>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</si>
  <si>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</si>
  <si>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</si>
  <si>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</si>
  <si>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</si>
  <si>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</si>
  <si>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</si>
  <si>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</si>
  <si>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</si>
  <si>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</si>
  <si>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</si>
  <si>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</si>
  <si>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</si>
  <si>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</si>
  <si>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</si>
  <si>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</si>
  <si>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</si>
  <si>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</si>
  <si>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</si>
  <si>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</si>
  <si>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</si>
  <si>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</si>
  <si>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</si>
  <si>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</si>
  <si>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</si>
  <si>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</si>
  <si>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</si>
  <si>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</si>
  <si>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</si>
  <si>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</si>
  <si>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</si>
  <si>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</si>
  <si>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</si>
  <si>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</si>
  <si>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</si>
  <si>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</si>
  <si>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</si>
  <si>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</si>
  <si>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</si>
  <si>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</si>
  <si>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</si>
  <si>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</si>
  <si>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</si>
  <si>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</si>
  <si>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</si>
  <si>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</si>
  <si>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</si>
  <si>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</si>
  <si>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</si>
  <si>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</si>
  <si>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</si>
  <si>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</si>
  <si>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</si>
  <si>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</si>
  <si>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</si>
  <si>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</si>
  <si>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</si>
  <si>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</si>
  <si>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</si>
  <si>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</si>
  <si>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</si>
  <si>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</si>
  <si>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</si>
  <si>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</si>
  <si>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</si>
  <si>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</si>
  <si>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</si>
  <si>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</si>
  <si>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</si>
  <si>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</si>
  <si>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</si>
  <si>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</si>
  <si>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</si>
  <si>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</si>
  <si>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</si>
  <si>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</si>
  <si>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</si>
  <si>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</si>
  <si>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</si>
  <si>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</si>
  <si>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</si>
  <si>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</si>
  <si>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</si>
  <si>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</si>
  <si>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</si>
  <si>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</si>
  <si>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</si>
  <si>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</si>
  <si>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</si>
  <si>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</si>
  <si>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</si>
  <si>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</si>
  <si>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</si>
  <si>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</si>
  <si>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</si>
  <si>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</si>
  <si>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</si>
  <si>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</si>
  <si>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</si>
  <si>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</si>
  <si>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</si>
  <si>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</si>
  <si>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</si>
  <si>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</si>
  <si>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</si>
  <si>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</si>
  <si>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</si>
  <si>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</si>
  <si>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</si>
  <si>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</si>
  <si>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</si>
  <si>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</si>
  <si>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</si>
  <si>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</si>
  <si>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</si>
  <si>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</si>
  <si>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</si>
  <si>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</si>
  <si>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</si>
  <si>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</si>
  <si>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</si>
  <si>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</si>
  <si>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</si>
  <si>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</si>
  <si>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</si>
  <si>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</si>
  <si>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</si>
  <si>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</si>
  <si>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</si>
  <si>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</si>
  <si>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</si>
  <si>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</si>
  <si>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</si>
  <si>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</si>
  <si>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</si>
  <si>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</si>
  <si>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</si>
  <si>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</si>
  <si>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</si>
  <si>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</si>
  <si>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</si>
  <si>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</si>
  <si>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</si>
  <si>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</si>
  <si>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</si>
  <si>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</si>
  <si>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</si>
  <si>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</si>
  <si>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</si>
  <si>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</si>
  <si>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</si>
  <si>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</si>
  <si>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</si>
  <si>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</si>
  <si>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</si>
  <si>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</si>
  <si>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</si>
  <si>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</si>
  <si>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</si>
  <si>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</si>
  <si>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</si>
  <si>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</si>
  <si>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</si>
  <si>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</si>
  <si>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</si>
  <si>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</si>
  <si>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</si>
  <si>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</si>
  <si>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</si>
  <si>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</si>
  <si>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</si>
  <si>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</si>
  <si>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</si>
  <si>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</si>
  <si>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</si>
  <si>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</si>
  <si>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</si>
  <si>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</si>
  <si>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</si>
  <si>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</si>
  <si>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</si>
  <si>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</si>
  <si>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</si>
  <si>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</si>
  <si>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</si>
  <si>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</si>
  <si>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</si>
  <si>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</si>
  <si>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</si>
  <si>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</si>
  <si>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</si>
  <si>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</si>
  <si>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</si>
  <si>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</si>
  <si>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</si>
  <si>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</si>
  <si>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</si>
  <si>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</si>
  <si>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</si>
  <si>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</si>
  <si>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</si>
  <si>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</si>
  <si>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</si>
  <si>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</si>
  <si>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</si>
  <si>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</si>
  <si>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</si>
  <si>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</si>
  <si>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</si>
  <si>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</si>
  <si>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</si>
  <si>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</si>
  <si>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</si>
  <si>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</si>
  <si>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</si>
  <si>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</si>
  <si>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</si>
  <si>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</si>
  <si>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</si>
  <si>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</si>
  <si>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</si>
  <si>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</si>
  <si>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</si>
  <si>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</si>
  <si>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</si>
  <si>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</si>
  <si>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</si>
  <si>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</si>
  <si>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</si>
  <si>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</si>
  <si>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</si>
  <si>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</si>
  <si>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</si>
  <si>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</si>
  <si>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</si>
  <si>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</si>
  <si>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</si>
  <si>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</si>
  <si>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</si>
  <si>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</si>
  <si>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</si>
  <si>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</si>
  <si>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</si>
  <si>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</si>
  <si>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</si>
  <si>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</si>
  <si>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</si>
  <si>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</si>
  <si>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</si>
  <si>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</si>
  <si>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</si>
  <si>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</si>
  <si>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</si>
  <si>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</si>
  <si>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</si>
  <si>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</si>
  <si>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</si>
  <si>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</si>
  <si>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</si>
  <si>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</si>
  <si>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</si>
  <si>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</si>
  <si>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</si>
  <si>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</si>
  <si>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</si>
  <si>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</si>
  <si>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</si>
  <si>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</si>
  <si>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</si>
  <si>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</si>
  <si>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</si>
  <si>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</si>
  <si>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</si>
  <si>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</si>
  <si>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</si>
  <si>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</si>
  <si>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</si>
  <si>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</si>
  <si>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</si>
  <si>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</si>
  <si>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</si>
  <si>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</si>
  <si>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</si>
  <si>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</si>
  <si>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</si>
  <si>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</si>
  <si>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</si>
  <si>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</si>
  <si>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</si>
  <si>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</si>
  <si>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</si>
  <si>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</si>
  <si>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</si>
  <si>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</si>
  <si>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</si>
  <si>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</si>
  <si>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</si>
  <si>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</si>
  <si>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</si>
  <si>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</si>
  <si>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</si>
  <si>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</si>
  <si>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</si>
  <si>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</si>
  <si>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</si>
  <si>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</si>
  <si>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</si>
  <si>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</si>
  <si>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</si>
  <si>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</si>
  <si>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</si>
  <si>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</si>
  <si>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</si>
  <si>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</si>
  <si>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</si>
  <si>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</si>
  <si>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</si>
  <si>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</si>
  <si>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</si>
  <si>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</si>
  <si>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</si>
  <si>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</si>
  <si>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</si>
  <si>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</si>
  <si>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</si>
  <si>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</si>
  <si>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</si>
  <si>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</si>
  <si>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</si>
  <si>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</si>
  <si>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</si>
  <si>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</si>
  <si>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</si>
  <si>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</si>
  <si>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</si>
  <si>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</si>
  <si>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</si>
  <si>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</si>
  <si>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</si>
  <si>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</si>
  <si>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</si>
  <si>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</si>
  <si>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</si>
  <si>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</si>
  <si>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</si>
  <si>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</si>
  <si>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</si>
  <si>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</si>
  <si>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</si>
  <si>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</si>
  <si>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</si>
  <si>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</si>
  <si>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</si>
  <si>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</si>
  <si>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</si>
  <si>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</si>
  <si>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</si>
  <si>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</si>
  <si>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</si>
  <si>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</si>
  <si>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</si>
  <si>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</si>
  <si>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</si>
  <si>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</si>
  <si>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</si>
  <si>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</si>
  <si>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</si>
  <si>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</si>
  <si>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</si>
  <si>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</si>
  <si>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</si>
  <si>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</si>
  <si>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</si>
  <si>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</si>
  <si>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</si>
  <si>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</si>
  <si>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</si>
  <si>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</si>
  <si>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</si>
  <si>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</si>
  <si>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</si>
  <si>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</si>
  <si>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</si>
  <si>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</si>
  <si>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</si>
  <si>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</si>
  <si>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</si>
  <si>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</si>
  <si>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</si>
  <si>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</si>
  <si>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</si>
  <si>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</si>
  <si>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</si>
  <si>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</si>
  <si>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</si>
  <si>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</si>
  <si>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</si>
  <si>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</si>
  <si>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</si>
  <si>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</si>
  <si>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</si>
  <si>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</si>
  <si>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</si>
  <si>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</si>
  <si>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</si>
  <si>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</si>
  <si>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</si>
  <si>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</si>
  <si>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</si>
  <si>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</si>
  <si>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</si>
  <si>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</si>
  <si>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</si>
  <si>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</si>
  <si>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</si>
  <si>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</si>
  <si>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</si>
  <si>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</si>
  <si>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</si>
  <si>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</si>
  <si>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</si>
  <si>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</si>
  <si>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</si>
  <si>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</si>
  <si>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</si>
  <si>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</si>
  <si>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</si>
  <si>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</si>
  <si>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</si>
  <si>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</si>
  <si>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</si>
  <si>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</si>
  <si>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</si>
  <si>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</si>
  <si>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</si>
  <si>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</si>
  <si>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</si>
  <si>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</si>
  <si>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</si>
  <si>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</si>
  <si>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</si>
  <si>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</si>
  <si>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</si>
  <si>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</si>
  <si>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</si>
  <si>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</si>
  <si>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</si>
  <si>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</si>
  <si>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</si>
  <si>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</si>
  <si>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</si>
  <si>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</si>
  <si>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</si>
  <si>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</si>
  <si>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</si>
  <si>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</si>
  <si>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</si>
  <si>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</si>
  <si>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</si>
  <si>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</si>
  <si>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</si>
  <si>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</si>
  <si>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</si>
  <si>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</si>
  <si>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</si>
  <si>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</si>
  <si>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</si>
  <si>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</si>
  <si>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</si>
  <si>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</si>
  <si>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</si>
  <si>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</si>
  <si>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</si>
  <si>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</si>
  <si>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</si>
  <si>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</si>
  <si>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</si>
  <si>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</si>
  <si>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</si>
  <si>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</si>
  <si>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</si>
  <si>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</si>
  <si>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</si>
  <si>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</si>
  <si>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</si>
  <si>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</si>
  <si>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</si>
  <si>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</si>
  <si>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</si>
  <si>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</si>
  <si>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</si>
  <si>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</si>
  <si>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</si>
  <si>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</si>
  <si>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</si>
  <si>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</si>
  <si>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</si>
  <si>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</si>
  <si>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</si>
  <si>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</si>
  <si>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</si>
  <si>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</si>
  <si>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</si>
  <si>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</si>
  <si>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</si>
  <si>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</si>
  <si>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</si>
  <si>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</si>
  <si>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</si>
  <si>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</si>
  <si>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</si>
  <si>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</si>
  <si>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</si>
  <si>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</si>
  <si>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</si>
  <si>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</si>
  <si>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</si>
  <si>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</si>
  <si>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</si>
  <si>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</si>
  <si>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</si>
  <si>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</si>
  <si>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</si>
  <si>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</si>
  <si>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</si>
  <si>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</si>
  <si>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</si>
  <si>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</si>
  <si>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</si>
  <si>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</si>
  <si>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</si>
  <si>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</si>
  <si>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</si>
  <si>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</si>
  <si>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</si>
  <si>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</si>
  <si>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</si>
  <si>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</si>
  <si>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</si>
  <si>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</si>
  <si>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</si>
  <si>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</si>
  <si>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</si>
  <si>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</si>
  <si>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</si>
  <si>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</si>
  <si>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</si>
  <si>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</si>
  <si>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</si>
  <si>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</si>
  <si>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</si>
  <si>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</si>
  <si>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</si>
  <si>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</si>
  <si>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</si>
  <si>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</si>
  <si>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</si>
  <si>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</si>
  <si>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</si>
  <si>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</si>
  <si>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</si>
  <si>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</si>
  <si>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</si>
  <si>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</si>
  <si>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</si>
  <si>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</si>
  <si>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</si>
  <si>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</si>
  <si>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</si>
  <si>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</si>
  <si>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</si>
  <si>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</si>
  <si>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</si>
  <si>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</si>
  <si>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</si>
  <si>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</si>
  <si>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</si>
  <si>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</si>
  <si>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</si>
  <si>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</si>
  <si>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</si>
  <si>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</si>
  <si>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</si>
  <si>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</si>
  <si>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</si>
  <si>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</si>
  <si>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</si>
  <si>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</si>
  <si>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</si>
  <si>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</si>
  <si>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</si>
  <si>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</si>
  <si>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</si>
  <si>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</si>
  <si>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</si>
  <si>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</si>
  <si>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</si>
  <si>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</si>
  <si>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</si>
  <si>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</si>
  <si>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</si>
  <si>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</si>
  <si>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</si>
  <si>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</si>
  <si>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</si>
  <si>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</si>
  <si>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</si>
  <si>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</si>
  <si>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</si>
  <si>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</si>
  <si>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</si>
  <si>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</si>
  <si>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</si>
  <si>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</si>
  <si>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</si>
  <si>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</si>
  <si>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</si>
  <si>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</si>
  <si>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</si>
  <si>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</si>
  <si>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</si>
  <si>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</si>
  <si>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</si>
  <si>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</si>
  <si>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</si>
  <si>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</si>
  <si>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</si>
  <si>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</si>
  <si>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</si>
  <si>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</si>
  <si>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</si>
  <si>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</si>
  <si>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</si>
  <si>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</si>
  <si>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</si>
  <si>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</si>
  <si>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</si>
  <si>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</si>
  <si>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</si>
  <si>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</si>
  <si>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</si>
  <si>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</si>
  <si>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</si>
  <si>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</si>
  <si>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</si>
  <si>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</si>
  <si>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</si>
  <si>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</si>
  <si>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</si>
  <si>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</si>
  <si>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</si>
  <si>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</si>
  <si>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</si>
  <si>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</si>
  <si>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</si>
  <si>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</si>
  <si>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</si>
  <si>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</si>
  <si>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</si>
  <si>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</si>
  <si>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</si>
  <si>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</si>
  <si>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</si>
  <si>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</si>
  <si>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</si>
  <si>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</si>
  <si>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</si>
  <si>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</si>
  <si>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</si>
  <si>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</si>
  <si>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</si>
  <si>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</si>
  <si>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</si>
  <si>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</si>
  <si>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</si>
  <si>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</si>
  <si>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</si>
  <si>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</si>
  <si>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</si>
  <si>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</si>
  <si>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</si>
  <si>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</si>
  <si>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</si>
  <si>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</si>
  <si>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</si>
  <si>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</si>
  <si>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</si>
  <si>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</si>
  <si>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</si>
  <si>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</si>
  <si>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</si>
  <si>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</si>
  <si>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</si>
  <si>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</si>
  <si>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</si>
  <si>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</si>
  <si>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</si>
  <si>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</si>
  <si>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</si>
  <si>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</si>
  <si>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</si>
  <si>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</si>
  <si>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</si>
  <si>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</si>
  <si>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</si>
  <si>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</si>
  <si>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</si>
  <si>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</si>
  <si>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</si>
  <si>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</si>
  <si>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</si>
  <si>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</si>
  <si>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</si>
  <si>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</si>
  <si>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</si>
  <si>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</si>
  <si>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</si>
  <si>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</si>
  <si>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</si>
  <si>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</si>
  <si>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</si>
  <si>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</si>
  <si>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</si>
  <si>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</si>
  <si>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</si>
  <si>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</si>
  <si>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</si>
  <si>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</si>
  <si>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</si>
  <si>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</si>
  <si>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</si>
  <si>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</si>
  <si>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</si>
  <si>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</si>
  <si>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</si>
  <si>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</si>
  <si>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</si>
  <si>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</si>
  <si>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</si>
  <si>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</si>
  <si>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</si>
  <si>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</si>
  <si>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</si>
  <si>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</si>
  <si>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</si>
  <si>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</si>
  <si>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</si>
  <si>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</si>
  <si>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</si>
  <si>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</si>
  <si>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</si>
  <si>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</si>
  <si>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</si>
  <si>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</si>
  <si>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</si>
  <si>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</si>
  <si>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</si>
  <si>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</si>
  <si>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</si>
  <si>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</si>
  <si>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</si>
  <si>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</si>
  <si>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</si>
  <si>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</si>
  <si>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</si>
  <si>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</si>
  <si>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</si>
  <si>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</si>
  <si>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</si>
  <si>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</si>
  <si>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</si>
  <si>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</si>
  <si>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</si>
  <si>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</si>
  <si>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</si>
  <si>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</si>
  <si>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</si>
  <si>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</si>
  <si>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</si>
  <si>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</si>
  <si>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</si>
  <si>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</si>
  <si>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</si>
  <si>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</si>
  <si>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</si>
  <si>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</si>
  <si>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</si>
  <si>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</si>
  <si>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</si>
  <si>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</si>
  <si>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</si>
  <si>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</si>
  <si>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</si>
  <si>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</si>
  <si>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</si>
  <si>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</si>
  <si>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</si>
  <si>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</si>
  <si>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</si>
  <si>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</si>
  <si>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</si>
  <si>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</si>
  <si>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</si>
  <si>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</si>
  <si>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</si>
  <si>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</si>
  <si>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</si>
  <si>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</si>
  <si>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</si>
  <si>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</si>
  <si>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</si>
  <si>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</si>
  <si>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</si>
  <si>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</si>
  <si>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</si>
  <si>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</si>
  <si>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</si>
  <si>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</si>
  <si>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</si>
  <si>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</si>
  <si>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</si>
  <si>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</si>
  <si>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</si>
  <si>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</si>
  <si>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</si>
  <si>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</si>
  <si>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</si>
  <si>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</si>
  <si>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</si>
  <si>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</si>
  <si>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</si>
  <si>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</si>
  <si>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</si>
  <si>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</si>
  <si>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</si>
  <si>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</si>
  <si>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</si>
  <si>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</si>
  <si>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</si>
  <si>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</si>
  <si>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</si>
  <si>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</si>
  <si>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</si>
  <si>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</si>
  <si>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</si>
  <si>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</si>
  <si>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</si>
  <si>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</si>
  <si>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</si>
  <si>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</si>
  <si>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</si>
  <si>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</si>
  <si>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</si>
  <si>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</si>
  <si>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</si>
  <si>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</si>
  <si>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</si>
  <si>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</si>
  <si>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</si>
  <si>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</si>
  <si>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</si>
  <si>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</si>
  <si>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</si>
  <si>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</si>
  <si>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</si>
  <si>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</si>
  <si>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</si>
  <si>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</si>
  <si>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</si>
  <si>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</si>
  <si>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</si>
  <si>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</si>
  <si>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</si>
  <si>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</si>
  <si>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</si>
  <si>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</si>
  <si>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</si>
  <si>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</si>
  <si>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</si>
  <si>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</si>
  <si>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</si>
  <si>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</si>
  <si>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</si>
  <si>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</si>
  <si>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</si>
  <si>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</si>
  <si>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</si>
  <si>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</si>
  <si>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</si>
  <si>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</si>
  <si>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</si>
  <si>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</si>
  <si>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</si>
  <si>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</si>
  <si>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</si>
  <si>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</si>
  <si>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</si>
  <si>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</si>
  <si>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</si>
  <si>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</si>
  <si>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</si>
  <si>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</si>
  <si>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</si>
  <si>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</si>
  <si>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</si>
  <si>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</si>
  <si>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</si>
  <si>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</si>
  <si>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</si>
  <si>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</si>
  <si>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</si>
  <si>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</si>
  <si>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</si>
  <si>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</si>
  <si>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</si>
  <si>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</si>
  <si>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</si>
  <si>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</si>
  <si>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</si>
  <si>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</si>
  <si>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</si>
  <si>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</si>
  <si>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</si>
  <si>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</si>
  <si>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</si>
  <si>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</si>
  <si>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</si>
  <si>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</si>
  <si>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</si>
  <si>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</si>
  <si>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</si>
  <si>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</si>
  <si>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</si>
  <si>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</si>
  <si>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</si>
  <si>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</si>
  <si>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</si>
  <si>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</si>
  <si>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</si>
  <si>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</si>
  <si>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</si>
  <si>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</si>
  <si>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</si>
  <si>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</si>
  <si>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</si>
  <si>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</si>
  <si>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</si>
  <si>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</si>
  <si>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</si>
  <si>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</si>
  <si>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</si>
  <si>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</si>
  <si>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</si>
  <si>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</si>
  <si>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</si>
  <si>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</si>
  <si>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</si>
  <si>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</si>
  <si>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</si>
  <si>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</si>
  <si>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</si>
  <si>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</si>
  <si>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</si>
  <si>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</si>
  <si>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</si>
  <si>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</si>
  <si>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</si>
  <si>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</si>
  <si>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</si>
  <si>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</si>
  <si>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</si>
  <si>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</si>
  <si>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</si>
  <si>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</si>
  <si>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</si>
  <si>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</si>
  <si>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</si>
  <si>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</si>
  <si>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</si>
  <si>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</si>
  <si>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</si>
  <si>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</si>
  <si>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</si>
  <si>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</si>
  <si>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</si>
  <si>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</si>
  <si>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</si>
  <si>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</si>
  <si>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</si>
  <si>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</si>
  <si>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</si>
  <si>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</si>
  <si>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</si>
  <si>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</si>
  <si>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</si>
  <si>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</si>
  <si>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</si>
  <si>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</si>
  <si>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</si>
  <si>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</si>
  <si>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</si>
  <si>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</si>
  <si>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</si>
  <si>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</si>
  <si>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</si>
  <si>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</si>
  <si>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</si>
  <si>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</si>
  <si>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</si>
  <si>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</si>
  <si>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</si>
  <si>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</si>
  <si>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</si>
  <si>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</si>
  <si>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</si>
  <si>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</si>
  <si>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</si>
  <si>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</si>
  <si>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</si>
  <si>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</si>
  <si>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</si>
  <si>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</si>
  <si>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</si>
  <si>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</si>
  <si>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</si>
  <si>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</si>
  <si>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</si>
  <si>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</si>
  <si>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</si>
  <si>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</si>
  <si>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</si>
  <si>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</si>
  <si>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</si>
  <si>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</si>
  <si>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</si>
  <si>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</si>
  <si>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</si>
  <si>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</si>
  <si>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</si>
  <si>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</si>
  <si>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</si>
  <si>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</si>
  <si>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</si>
  <si>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</si>
  <si>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</si>
  <si>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</si>
  <si>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</si>
  <si>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</si>
  <si>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</si>
  <si>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</si>
  <si>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</si>
  <si>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</si>
  <si>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</si>
  <si>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</si>
  <si>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</si>
  <si>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</si>
  <si>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</si>
  <si>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</si>
  <si>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</si>
  <si>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</si>
  <si>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</si>
  <si>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</si>
  <si>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</si>
  <si>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</si>
  <si>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</si>
  <si>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</si>
  <si>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</si>
  <si>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</si>
  <si>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</si>
  <si>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</si>
  <si>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</si>
  <si>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</si>
  <si>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</si>
  <si>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</si>
  <si>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</si>
  <si>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</si>
  <si>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</si>
  <si>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</si>
  <si>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</si>
  <si>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</si>
  <si>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</si>
  <si>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</si>
  <si>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</si>
  <si>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</si>
  <si>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</si>
  <si>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</si>
  <si>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</si>
  <si>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</si>
  <si>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</si>
  <si>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</si>
  <si>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</si>
  <si>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</si>
  <si>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</si>
  <si>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</si>
  <si>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</si>
  <si>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</si>
  <si>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</si>
  <si>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</si>
  <si>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</si>
  <si>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</si>
  <si>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</si>
  <si>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</si>
  <si>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</si>
  <si>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</si>
  <si>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</si>
  <si>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</si>
  <si>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</si>
  <si>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</si>
  <si>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</si>
  <si>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</si>
  <si>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</si>
  <si>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</si>
  <si>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</si>
  <si>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</si>
  <si>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</si>
  <si>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</si>
  <si>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</si>
  <si>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</si>
  <si>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</si>
  <si>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</si>
  <si>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</si>
  <si>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</si>
  <si>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</si>
  <si>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</si>
  <si>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</si>
  <si>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</si>
  <si>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</si>
  <si>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</si>
  <si>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</si>
  <si>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</si>
  <si>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</si>
  <si>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</si>
  <si>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</si>
  <si>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</si>
  <si>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</si>
  <si>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</si>
  <si>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</si>
  <si>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</si>
  <si>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</si>
  <si>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</si>
  <si>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</si>
  <si>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</si>
  <si>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</si>
  <si>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</si>
  <si>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</si>
  <si>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</si>
  <si>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</si>
  <si>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</si>
  <si>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</si>
  <si>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</si>
  <si>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</si>
  <si>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</si>
  <si>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</si>
  <si>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</si>
  <si>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</si>
  <si>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</si>
  <si>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</si>
  <si>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</si>
  <si>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</si>
  <si>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</si>
  <si>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</si>
  <si>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</si>
  <si>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</si>
  <si>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</si>
  <si>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</si>
  <si>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</si>
  <si>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</si>
  <si>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</si>
  <si>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</si>
  <si>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</si>
  <si>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</si>
  <si>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</si>
  <si>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</si>
  <si>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</si>
  <si>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</si>
  <si>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</si>
  <si>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</si>
  <si>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</si>
  <si>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</si>
  <si>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</si>
  <si>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</si>
  <si>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</si>
  <si>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</si>
  <si>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</si>
  <si>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</si>
  <si>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</si>
  <si>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</si>
  <si>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</si>
  <si>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</si>
  <si>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</si>
  <si>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</si>
  <si>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</si>
  <si>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</si>
  <si>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</si>
  <si>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</si>
  <si>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</si>
  <si>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</si>
  <si>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</si>
  <si>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</si>
  <si>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</si>
  <si>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</si>
  <si>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</si>
  <si>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</si>
  <si>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</si>
  <si>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</si>
  <si>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</si>
  <si>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</si>
  <si>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</si>
  <si>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</si>
  <si>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</si>
  <si>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</si>
  <si>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</si>
  <si>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</si>
  <si>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</si>
  <si>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</si>
  <si>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</si>
  <si>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</si>
  <si>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</si>
  <si>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</si>
  <si>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</si>
  <si>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</si>
  <si>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</si>
  <si>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</si>
  <si>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</si>
  <si>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</si>
  <si>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</si>
  <si>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</si>
  <si>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</si>
  <si>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</si>
  <si>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</si>
  <si>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</si>
  <si>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</si>
  <si>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</si>
  <si>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</si>
  <si>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</si>
  <si>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</si>
  <si>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</si>
  <si>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</si>
  <si>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</si>
  <si>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</si>
  <si>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</si>
  <si>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</si>
  <si>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</si>
  <si>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</si>
  <si>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</si>
  <si>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</si>
  <si>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</si>
  <si>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</si>
  <si>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</si>
  <si>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</si>
  <si>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</si>
  <si>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</si>
  <si>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</si>
  <si>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</si>
  <si>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</si>
  <si>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</si>
  <si>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</si>
  <si>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</si>
  <si>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</si>
  <si>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</si>
  <si>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</si>
  <si>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</si>
  <si>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</si>
  <si>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</si>
  <si>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</si>
  <si>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</si>
  <si>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</si>
  <si>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</si>
  <si>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</si>
  <si>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</si>
  <si>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</si>
  <si>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</si>
  <si>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</si>
  <si>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</si>
  <si>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</si>
  <si>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</si>
  <si>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</si>
  <si>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</si>
  <si>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</si>
  <si>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</si>
  <si>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</si>
  <si>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</si>
  <si>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</si>
  <si>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</si>
  <si>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</si>
  <si>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</si>
  <si>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</si>
  <si>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</si>
  <si>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</si>
  <si>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</si>
  <si>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</si>
  <si>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</si>
  <si>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</si>
  <si>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</si>
  <si>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</si>
  <si>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</si>
  <si>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</si>
  <si>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</si>
  <si>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</si>
  <si>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</si>
  <si>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</si>
  <si>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</si>
  <si>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</si>
  <si>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</si>
  <si>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</si>
  <si>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</si>
  <si>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</si>
  <si>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</si>
  <si>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</si>
  <si>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</si>
  <si>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</si>
  <si>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</si>
  <si>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</si>
  <si>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</si>
  <si>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</si>
  <si>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</si>
  <si>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</si>
  <si>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</si>
  <si>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</si>
  <si>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</si>
  <si>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</si>
  <si>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</si>
  <si>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</si>
  <si>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</si>
  <si>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</si>
  <si>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</si>
  <si>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</si>
  <si>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</si>
  <si>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</si>
  <si>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</si>
  <si>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</si>
  <si>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</si>
  <si>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</si>
  <si>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</si>
  <si>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</si>
  <si>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</si>
  <si>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</si>
  <si>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</si>
  <si>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</si>
  <si>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</si>
  <si>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</si>
  <si>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</si>
  <si>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</si>
  <si>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</si>
  <si>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</si>
  <si>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</si>
  <si>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</si>
  <si>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</si>
  <si>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</si>
  <si>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</si>
  <si>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</si>
  <si>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</si>
  <si>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</si>
  <si>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</si>
  <si>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</si>
  <si>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</si>
  <si>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</si>
  <si>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</si>
  <si>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</si>
  <si>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</si>
  <si>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</si>
  <si>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</si>
  <si>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</si>
  <si>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</si>
  <si>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</si>
  <si>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</si>
  <si>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</si>
  <si>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</si>
  <si>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</si>
  <si>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</si>
  <si>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</si>
  <si>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</si>
  <si>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</si>
  <si>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</si>
  <si>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</si>
  <si>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</si>
  <si>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</si>
  <si>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</si>
  <si>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</si>
  <si>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</si>
  <si>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</si>
  <si>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</si>
  <si>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</si>
  <si>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</si>
  <si>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</si>
  <si>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</si>
  <si>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</si>
  <si>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</si>
  <si>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</si>
  <si>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</si>
  <si>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</si>
  <si>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</si>
  <si>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</si>
  <si>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</si>
  <si>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</si>
  <si>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</si>
  <si>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</si>
  <si>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</si>
  <si>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</si>
  <si>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</si>
  <si>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</si>
  <si>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</si>
  <si>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</si>
  <si>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</si>
  <si>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</si>
  <si>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</si>
  <si>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</si>
  <si>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</si>
  <si>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</si>
  <si>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</si>
  <si>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</si>
  <si>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</si>
  <si>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</si>
  <si>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</si>
  <si>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</si>
  <si>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</si>
  <si>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</si>
  <si>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</si>
  <si>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</si>
  <si>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</si>
  <si>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</si>
  <si>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</si>
  <si>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</si>
  <si>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</si>
  <si>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</si>
  <si>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</si>
  <si>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</si>
  <si>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</si>
  <si>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</si>
  <si>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</si>
  <si>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</si>
  <si>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</si>
  <si>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</si>
  <si>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</si>
  <si>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</si>
  <si>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</si>
  <si>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</si>
  <si>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</si>
  <si>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</si>
  <si>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</si>
  <si>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</si>
  <si>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</si>
  <si>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</si>
  <si>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</si>
  <si>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</si>
  <si>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</si>
  <si>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</si>
  <si>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</si>
  <si>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</si>
  <si>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</si>
  <si>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</si>
  <si>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</si>
  <si>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</si>
  <si>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</si>
  <si>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</si>
  <si>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</si>
  <si>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</si>
  <si>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</si>
  <si>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</si>
  <si>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</si>
  <si>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</si>
  <si>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</si>
  <si>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</si>
  <si>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</si>
  <si>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</si>
  <si>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</si>
  <si>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</si>
  <si>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</si>
  <si>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</si>
  <si>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</si>
  <si>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</si>
  <si>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</si>
  <si>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</si>
  <si>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</si>
  <si>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</si>
  <si>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</si>
  <si>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</si>
  <si>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</si>
  <si>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</si>
  <si>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</si>
  <si>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</si>
  <si>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</si>
  <si>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</si>
  <si>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</si>
  <si>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</si>
  <si>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</si>
  <si>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</si>
  <si>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</si>
  <si>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</si>
  <si>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</si>
  <si>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</si>
  <si>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</si>
  <si>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</si>
  <si>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</si>
  <si>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</si>
  <si>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</si>
  <si>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</si>
  <si>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</si>
  <si>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</si>
  <si>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</si>
  <si>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</si>
  <si>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</si>
  <si>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</si>
  <si>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</si>
  <si>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</si>
  <si>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</si>
  <si>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</si>
  <si>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</si>
  <si>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</si>
  <si>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</si>
  <si>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</si>
  <si>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</si>
  <si>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</si>
  <si>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</si>
  <si>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</si>
  <si>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</si>
  <si>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</si>
  <si>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</si>
  <si>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</si>
  <si>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</si>
  <si>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</si>
  <si>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</si>
  <si>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</si>
  <si>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</si>
  <si>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</si>
  <si>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</si>
  <si>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</si>
  <si>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</si>
  <si>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</si>
  <si>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</si>
  <si>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</si>
  <si>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</si>
  <si>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</si>
  <si>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</si>
  <si>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</si>
  <si>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</si>
  <si>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</si>
  <si>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</si>
  <si>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</si>
  <si>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</si>
  <si>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</si>
  <si>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</si>
  <si>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</si>
  <si>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</si>
  <si>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</si>
  <si>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</si>
  <si>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</si>
  <si>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</si>
  <si>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</si>
  <si>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</si>
  <si>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</si>
  <si>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</si>
  <si>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</si>
  <si>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</si>
  <si>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</si>
  <si>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</si>
  <si>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</si>
  <si>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</si>
  <si>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</si>
  <si>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</si>
  <si>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</si>
  <si>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</si>
  <si>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</si>
  <si>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</si>
  <si>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</si>
  <si>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</si>
  <si>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</si>
  <si>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</si>
  <si>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</si>
  <si>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</si>
  <si>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</si>
  <si>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</si>
  <si>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</si>
  <si>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</si>
  <si>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</si>
  <si>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</si>
  <si>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</si>
  <si>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</si>
  <si>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</si>
  <si>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</si>
  <si>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</si>
  <si>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</si>
  <si>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</si>
  <si>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</si>
  <si>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</si>
  <si>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</si>
  <si>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</si>
  <si>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</si>
  <si>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</si>
  <si>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</si>
  <si>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</si>
  <si>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</si>
  <si>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</si>
  <si>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</si>
  <si>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</si>
  <si>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</si>
  <si>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</si>
  <si>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</si>
  <si>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</si>
  <si>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</si>
  <si>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</si>
  <si>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</si>
  <si>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</si>
  <si>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</si>
  <si>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</si>
  <si>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</si>
  <si>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</si>
  <si>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</si>
  <si>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</si>
  <si>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</si>
  <si>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</si>
  <si>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</si>
  <si>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</si>
  <si>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</si>
  <si>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</si>
  <si>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</si>
  <si>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</si>
  <si>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</si>
  <si>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</si>
  <si>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</si>
  <si>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</si>
  <si>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</si>
  <si>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</si>
  <si>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</si>
  <si>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</si>
  <si>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</si>
  <si>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</si>
  <si>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</si>
  <si>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</si>
  <si>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</si>
  <si>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</si>
  <si>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</si>
  <si>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</si>
  <si>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</si>
  <si>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</si>
  <si>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</si>
  <si>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</si>
  <si>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</si>
  <si>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</si>
  <si>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</si>
  <si>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</si>
  <si>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</si>
  <si>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</si>
  <si>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</si>
  <si>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</si>
  <si>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</si>
  <si>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</si>
  <si>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</si>
  <si>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</si>
  <si>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</si>
  <si>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</si>
  <si>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</si>
  <si>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</si>
  <si>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</si>
  <si>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</si>
  <si>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</si>
  <si>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</si>
  <si>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</si>
  <si>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</si>
  <si>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</si>
  <si>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</si>
  <si>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</si>
  <si>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</si>
  <si>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</si>
  <si>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</si>
  <si>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</si>
  <si>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</si>
  <si>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</si>
  <si>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</si>
  <si>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</si>
  <si>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</si>
  <si>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</si>
  <si>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</si>
  <si>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</si>
  <si>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</si>
  <si>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</si>
  <si>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</si>
  <si>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</si>
  <si>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</si>
  <si>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</si>
  <si>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</si>
  <si>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</si>
  <si>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</si>
  <si>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</si>
  <si>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</si>
  <si>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</si>
  <si>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</si>
  <si>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</si>
  <si>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</si>
  <si>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</si>
  <si>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</si>
  <si>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</si>
  <si>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</si>
  <si>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</si>
  <si>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</si>
  <si>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</si>
  <si>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</si>
  <si>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</si>
  <si>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</si>
  <si>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</si>
  <si>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</si>
  <si>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</si>
  <si>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</si>
  <si>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</si>
  <si>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</si>
  <si>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</si>
  <si>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</si>
  <si>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</si>
  <si>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</si>
  <si>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</si>
  <si>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</si>
  <si>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</si>
  <si>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</si>
  <si>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</si>
  <si>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</si>
  <si>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</si>
  <si>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</si>
  <si>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</si>
  <si>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</si>
  <si>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</si>
  <si>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</si>
  <si>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</si>
  <si>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</si>
  <si>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</si>
  <si>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</si>
  <si>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</si>
  <si>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</si>
  <si>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</si>
  <si>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</si>
  <si>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</si>
  <si>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</si>
  <si>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</si>
  <si>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</si>
  <si>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</si>
  <si>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</si>
  <si>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</si>
  <si>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</si>
  <si>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</si>
  <si>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</si>
  <si>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</si>
  <si>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</si>
  <si>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</si>
  <si>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</si>
  <si>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</si>
  <si>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</si>
  <si>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</si>
  <si>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</si>
  <si>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</si>
  <si>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</si>
  <si>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</si>
  <si>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</si>
  <si>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</si>
  <si>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</si>
  <si>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</si>
  <si>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</si>
  <si>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</si>
  <si>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</si>
  <si>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</si>
  <si>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</si>
  <si>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</si>
  <si>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</si>
  <si>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</si>
  <si>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</si>
  <si>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</si>
  <si>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</si>
  <si>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</si>
  <si>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</si>
  <si>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</si>
  <si>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</si>
  <si>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</si>
  <si>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</si>
  <si>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</si>
  <si>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</si>
  <si>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</si>
  <si>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</si>
  <si>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</si>
  <si>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</si>
  <si>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</si>
  <si>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</si>
  <si>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</si>
  <si>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</si>
  <si>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</si>
  <si>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</si>
  <si>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</si>
  <si>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</si>
  <si>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</si>
  <si>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</si>
  <si>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</si>
  <si>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</si>
  <si>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</si>
  <si>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</si>
  <si>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</si>
  <si>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</si>
  <si>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</si>
  <si>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</si>
  <si>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</si>
  <si>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</si>
  <si>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</si>
  <si>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</si>
  <si>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</si>
  <si>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</si>
  <si>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</si>
  <si>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</si>
  <si>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</si>
  <si>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</si>
  <si>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</si>
  <si>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</si>
  <si>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</si>
  <si>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</si>
  <si>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</si>
  <si>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</si>
  <si>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</si>
  <si>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</si>
  <si>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</si>
  <si>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</si>
  <si>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</si>
  <si>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</si>
  <si>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</si>
  <si>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</si>
  <si>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</si>
  <si>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</si>
  <si>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</si>
  <si>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</si>
  <si>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</si>
  <si>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</si>
  <si>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</si>
  <si>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</si>
  <si>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</si>
  <si>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</si>
  <si>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</si>
  <si>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</si>
  <si>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</si>
  <si>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</si>
  <si>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</si>
  <si>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</si>
  <si>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</si>
  <si>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</si>
  <si>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</si>
  <si>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</si>
  <si>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</si>
  <si>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</si>
  <si>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</si>
  <si>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</si>
  <si>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</si>
  <si>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</si>
  <si>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</si>
  <si>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</si>
  <si>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</si>
  <si>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</si>
  <si>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</si>
  <si>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</si>
  <si>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</si>
  <si>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</si>
  <si>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</si>
  <si>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</si>
  <si>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</si>
  <si>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</si>
  <si>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</si>
  <si>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</si>
  <si>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</si>
  <si>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</si>
  <si>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</si>
  <si>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</si>
  <si>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</si>
  <si>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</si>
  <si>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</si>
  <si>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</si>
  <si>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</si>
  <si>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</si>
  <si>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</si>
  <si>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</si>
  <si>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</si>
  <si>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</si>
  <si>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</si>
  <si>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</si>
  <si>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</si>
  <si>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</si>
  <si>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</si>
  <si>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</si>
  <si>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</si>
  <si>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</si>
  <si>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</si>
  <si>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</si>
  <si>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</si>
  <si>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</si>
  <si>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</si>
  <si>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</si>
  <si>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</si>
  <si>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</si>
  <si>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</si>
  <si>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</si>
  <si>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</si>
  <si>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</si>
  <si>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</si>
  <si>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</si>
  <si>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</si>
  <si>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</si>
  <si>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</si>
  <si>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</si>
  <si>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</si>
  <si>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</si>
  <si>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</si>
  <si>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</si>
  <si>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</si>
  <si>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</si>
  <si>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</si>
  <si>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</si>
  <si>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</si>
  <si>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</si>
  <si>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</si>
  <si>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</si>
  <si>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</si>
  <si>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</si>
  <si>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</si>
  <si>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</si>
  <si>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</si>
  <si>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</si>
  <si>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</si>
  <si>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</si>
  <si>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</si>
  <si>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</si>
  <si>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</si>
  <si>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</si>
  <si>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</si>
  <si>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</si>
  <si>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</si>
  <si>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</si>
  <si>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</si>
  <si>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</si>
  <si>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</si>
  <si>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</si>
  <si>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</si>
  <si>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</si>
  <si>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</si>
  <si>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</si>
  <si>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</si>
  <si>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</si>
  <si>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</si>
  <si>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</si>
  <si>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</si>
  <si>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</si>
  <si>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</si>
  <si>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</si>
  <si>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</si>
  <si>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</si>
  <si>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</si>
  <si>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</si>
  <si>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</si>
  <si>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</si>
  <si>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</si>
  <si>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</si>
  <si>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</si>
  <si>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</si>
  <si>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</si>
  <si>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</si>
  <si>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</si>
  <si>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</si>
  <si>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</si>
  <si>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</si>
  <si>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</si>
  <si>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</si>
  <si>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</si>
  <si>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</si>
  <si>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</si>
  <si>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</si>
  <si>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</si>
  <si>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</si>
  <si>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</si>
  <si>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</si>
  <si>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</si>
  <si>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</si>
  <si>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</si>
  <si>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</si>
  <si>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</si>
  <si>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</si>
  <si>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</si>
  <si>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</si>
  <si>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</si>
  <si>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</si>
  <si>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</si>
  <si>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</si>
  <si>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</si>
  <si>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</si>
  <si>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</si>
  <si>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</si>
  <si>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</si>
  <si>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</si>
  <si>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</si>
  <si>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</si>
  <si>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</si>
  <si>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</si>
  <si>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</si>
  <si>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</si>
  <si>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</si>
  <si>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</si>
  <si>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</si>
  <si>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</si>
  <si>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</si>
  <si>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</si>
  <si>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</si>
  <si>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</si>
  <si>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</si>
  <si>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</si>
  <si>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</si>
  <si>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</si>
  <si>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</si>
  <si>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</si>
  <si>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</si>
  <si>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</si>
  <si>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</si>
  <si>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</si>
  <si>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</si>
  <si>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</si>
  <si>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</si>
  <si>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</si>
  <si>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</si>
  <si>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</si>
  <si>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</si>
  <si>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</si>
  <si>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</si>
  <si>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</si>
  <si>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</si>
  <si>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</si>
  <si>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</si>
  <si>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</si>
  <si>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</si>
  <si>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</si>
  <si>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</si>
  <si>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</si>
  <si>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</si>
  <si>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</si>
  <si>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</si>
  <si>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</si>
  <si>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</si>
  <si>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</si>
  <si>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</si>
  <si>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</si>
  <si>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</si>
  <si>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</si>
  <si>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</si>
  <si>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</si>
  <si>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</si>
  <si>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</si>
  <si>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</si>
  <si>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</si>
  <si>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</si>
  <si>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</si>
  <si>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</si>
  <si>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</si>
  <si>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</si>
  <si>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</si>
  <si>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</si>
  <si>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</si>
  <si>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</si>
  <si>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</si>
  <si>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</si>
  <si>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</si>
  <si>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</si>
  <si>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</si>
  <si>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</si>
  <si>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</si>
  <si>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</si>
  <si>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</si>
  <si>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</si>
  <si>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</si>
  <si>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</si>
  <si>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</si>
  <si>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</si>
  <si>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</si>
  <si>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</si>
  <si>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</si>
  <si>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</si>
  <si>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</si>
  <si>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</si>
  <si>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</si>
  <si>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</si>
  <si>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</si>
  <si>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</si>
  <si>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</si>
  <si>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</si>
  <si>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</si>
  <si>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</si>
  <si>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</si>
  <si>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</si>
  <si>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</si>
  <si>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</si>
  <si>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</si>
  <si>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</si>
  <si>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</si>
  <si>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</si>
  <si>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</si>
  <si>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</si>
  <si>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</si>
  <si>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</si>
  <si>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</si>
  <si>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</si>
  <si>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</si>
  <si>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</si>
  <si>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</si>
  <si>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</si>
  <si>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</si>
  <si>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</si>
  <si>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</si>
  <si>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</si>
  <si>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</si>
  <si>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</si>
  <si>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</si>
  <si>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</si>
  <si>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</si>
  <si>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</si>
  <si>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</si>
  <si>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</si>
  <si>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</si>
  <si>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</si>
  <si>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</si>
  <si>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</si>
  <si>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</si>
  <si>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</si>
  <si>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</si>
  <si>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</si>
  <si>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</si>
  <si>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</si>
  <si>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</si>
  <si>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</si>
  <si>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</si>
  <si>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</si>
  <si>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</si>
  <si>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</si>
  <si>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</si>
  <si>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</si>
  <si>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</si>
  <si>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</si>
  <si>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</si>
  <si>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</si>
  <si>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</si>
  <si>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</si>
  <si>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</si>
  <si>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</si>
  <si>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</si>
  <si>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</si>
  <si>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</si>
  <si>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</si>
  <si>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</si>
  <si>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</si>
  <si>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</si>
  <si>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</si>
  <si>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</si>
  <si>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</si>
  <si>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</si>
  <si>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</si>
  <si>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</si>
  <si>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</si>
  <si>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</si>
  <si>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</si>
  <si>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</si>
  <si>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</si>
  <si>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</si>
  <si>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</si>
  <si>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</si>
  <si>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</si>
  <si>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</si>
  <si>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</si>
  <si>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</si>
  <si>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</si>
  <si>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</si>
  <si>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</si>
  <si>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</si>
  <si>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</si>
  <si>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</si>
  <si>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</si>
  <si>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</si>
  <si>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</si>
  <si>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</si>
  <si>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</si>
  <si>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</si>
  <si>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</si>
  <si>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</si>
  <si>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</si>
  <si>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</si>
  <si>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</si>
  <si>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</si>
  <si>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</si>
  <si>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</si>
  <si>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</si>
  <si>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</si>
  <si>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</si>
  <si>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</si>
  <si>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</si>
  <si>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</si>
  <si>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</si>
  <si>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</si>
  <si>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</si>
  <si>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</si>
  <si>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</si>
  <si>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</si>
  <si>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</si>
  <si>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</si>
  <si>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</si>
  <si>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</si>
  <si>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</si>
  <si>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</si>
  <si>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</si>
  <si>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</si>
  <si>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</si>
  <si>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</si>
  <si>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</si>
  <si>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</si>
  <si>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</si>
  <si>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</si>
  <si>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</si>
  <si>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</si>
  <si>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</si>
  <si>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</si>
  <si>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</si>
  <si>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</si>
  <si>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</si>
  <si>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</si>
  <si>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</si>
  <si>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</si>
  <si>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</si>
  <si>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</si>
  <si>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</si>
  <si>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</si>
  <si>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</si>
  <si>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</si>
  <si>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</si>
  <si>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</si>
  <si>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</si>
  <si>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</si>
  <si>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</si>
  <si>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</si>
  <si>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</si>
  <si>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</si>
  <si>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</si>
  <si>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</si>
  <si>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</si>
  <si>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</si>
  <si>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</si>
  <si>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</si>
  <si>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</si>
  <si>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</si>
  <si>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</si>
  <si>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</si>
  <si>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</si>
  <si>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</si>
  <si>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</si>
  <si>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</si>
  <si>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</si>
  <si>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</si>
  <si>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</si>
  <si>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</si>
  <si>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</si>
  <si>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</si>
  <si>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</si>
  <si>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</si>
  <si>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</si>
  <si>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</si>
  <si>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</si>
  <si>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</si>
  <si>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</si>
  <si>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</si>
  <si>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</si>
  <si>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</si>
  <si>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</si>
  <si>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</si>
  <si>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</si>
  <si>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</si>
  <si>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</si>
  <si>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</si>
  <si>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</si>
  <si>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</si>
  <si>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</si>
  <si>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</si>
  <si>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</si>
  <si>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</si>
  <si>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</si>
  <si>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</si>
  <si>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</si>
  <si>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</si>
  <si>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</si>
  <si>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</si>
  <si>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</si>
  <si>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</si>
  <si>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</si>
  <si>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</si>
  <si>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</si>
  <si>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</si>
  <si>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</si>
  <si>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</si>
  <si>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</si>
  <si>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</si>
  <si>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</si>
  <si>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</si>
  <si>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</si>
  <si>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</si>
  <si>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</si>
  <si>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</si>
  <si>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</si>
  <si>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</si>
  <si>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</si>
  <si>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</si>
  <si>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</si>
  <si>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</si>
  <si>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</si>
  <si>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</si>
  <si>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</si>
  <si>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</si>
  <si>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</si>
  <si>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</si>
  <si>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</si>
  <si>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</si>
  <si>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</si>
  <si>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</si>
  <si>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</si>
  <si>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</si>
  <si>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</si>
  <si>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</si>
  <si>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</si>
  <si>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</si>
  <si>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</si>
  <si>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</si>
  <si>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</si>
  <si>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</si>
  <si>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</si>
  <si>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</si>
  <si>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</si>
  <si>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</si>
  <si>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</si>
  <si>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</si>
  <si>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</si>
  <si>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</si>
  <si>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</si>
  <si>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</si>
  <si>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</si>
  <si>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</si>
  <si>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</si>
  <si>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</si>
  <si>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</si>
  <si>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</si>
  <si>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</si>
  <si>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</si>
  <si>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</si>
  <si>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</si>
  <si>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</si>
  <si>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</si>
  <si>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</si>
  <si>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</si>
  <si>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</si>
  <si>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</si>
  <si>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</si>
  <si>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</si>
  <si>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</si>
  <si>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</si>
  <si>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</si>
  <si>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</si>
  <si>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</si>
  <si>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</si>
  <si>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</si>
  <si>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</si>
  <si>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</si>
  <si>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</si>
  <si>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</si>
  <si>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</si>
  <si>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</si>
  <si>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</si>
  <si>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</si>
  <si>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</si>
  <si>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</si>
  <si>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</si>
  <si>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</si>
  <si>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</si>
  <si>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</si>
  <si>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</si>
  <si>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</si>
  <si>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</si>
  <si>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</si>
  <si>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</si>
  <si>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</si>
  <si>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</si>
  <si>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</si>
  <si>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</si>
  <si>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</si>
  <si>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</si>
  <si>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</si>
  <si>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</si>
  <si>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</si>
  <si>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</si>
  <si>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</si>
  <si>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</si>
  <si>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</si>
  <si>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</si>
  <si>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</si>
  <si>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</si>
  <si>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</si>
  <si>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</si>
  <si>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</si>
  <si>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</si>
  <si>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</si>
  <si>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</si>
  <si>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</si>
  <si>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</si>
  <si>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</si>
  <si>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</si>
  <si>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</si>
  <si>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</si>
  <si>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</si>
  <si>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</si>
  <si>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</si>
  <si>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</si>
  <si>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</si>
  <si>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</si>
  <si>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</si>
  <si>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</si>
  <si>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</si>
  <si>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</si>
  <si>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</si>
  <si>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</si>
  <si>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</si>
  <si>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</si>
  <si>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</si>
  <si>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</si>
  <si>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</si>
  <si>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</si>
  <si>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</si>
  <si>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</si>
  <si>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</si>
  <si>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</si>
  <si>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</si>
  <si>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</si>
  <si>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</si>
  <si>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</si>
  <si>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</si>
  <si>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</si>
  <si>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</si>
  <si>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</si>
  <si>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</si>
  <si>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</si>
  <si>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</si>
  <si>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</si>
  <si>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</si>
  <si>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</si>
  <si>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</si>
  <si>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</si>
  <si>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</si>
  <si>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</si>
  <si>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</si>
  <si>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</si>
  <si>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</si>
  <si>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</si>
  <si>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</si>
  <si>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</si>
  <si>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</si>
  <si>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</si>
  <si>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</si>
  <si>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</si>
  <si>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</si>
  <si>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</si>
  <si>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</si>
  <si>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</si>
  <si>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</si>
  <si>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</si>
  <si>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</si>
  <si>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</si>
  <si>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</si>
  <si>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</si>
  <si>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</si>
  <si>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</si>
  <si>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</si>
  <si>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</si>
  <si>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</si>
  <si>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</si>
  <si>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</si>
  <si>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</si>
  <si>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</si>
  <si>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</si>
  <si>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</si>
  <si>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</si>
  <si>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</si>
  <si>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</si>
  <si>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</si>
  <si>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</si>
  <si>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</si>
  <si>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</si>
  <si>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</si>
  <si>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</si>
  <si>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</si>
  <si>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</si>
  <si>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</si>
  <si>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</si>
  <si>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</si>
  <si>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</si>
  <si>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</si>
  <si>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</si>
  <si>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</si>
  <si>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</si>
  <si>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</si>
  <si>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</si>
  <si>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</si>
  <si>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</si>
  <si>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</si>
  <si>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</si>
  <si>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</si>
  <si>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</si>
  <si>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</si>
  <si>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</si>
  <si>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</si>
  <si>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</si>
  <si>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</si>
  <si>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</si>
  <si>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</si>
  <si>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</si>
  <si>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</si>
  <si>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</si>
  <si>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</si>
  <si>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</si>
  <si>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</si>
  <si>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</si>
  <si>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</si>
  <si>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</si>
  <si>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</si>
  <si>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</si>
  <si>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</si>
  <si>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</si>
  <si>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</si>
  <si>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</si>
  <si>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</si>
  <si>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</si>
  <si>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</si>
  <si>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</si>
  <si>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</si>
  <si>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</si>
  <si>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</si>
  <si>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</si>
  <si>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</si>
  <si>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</si>
  <si>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</si>
  <si>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</si>
  <si>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</si>
  <si>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</si>
  <si>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</si>
  <si>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</si>
  <si>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</si>
  <si>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</si>
  <si>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</si>
  <si>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</si>
  <si>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</si>
  <si>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</si>
  <si>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</si>
  <si>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</si>
  <si>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</si>
  <si>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</si>
  <si>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</si>
  <si>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</si>
  <si>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</si>
  <si>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</si>
  <si>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</si>
  <si>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</si>
  <si>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</si>
  <si>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</si>
  <si>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</si>
  <si>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</si>
  <si>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</si>
  <si>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</si>
  <si>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</si>
  <si>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</si>
  <si>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</si>
  <si>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</si>
  <si>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</si>
  <si>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</si>
  <si>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</si>
  <si>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</si>
  <si>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</si>
  <si>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</si>
  <si>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</si>
  <si>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</si>
  <si>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</si>
  <si>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</si>
  <si>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</si>
  <si>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</si>
  <si>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</si>
  <si>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</si>
  <si>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</si>
  <si>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</si>
  <si>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</si>
  <si>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</si>
  <si>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</si>
  <si>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</si>
  <si>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</si>
  <si>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</si>
  <si>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</si>
  <si>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</si>
  <si>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</si>
  <si>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</si>
  <si>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</si>
  <si>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</si>
  <si>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</si>
  <si>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</si>
  <si>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</si>
  <si>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</si>
  <si>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</si>
  <si>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</si>
  <si>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</si>
  <si>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</si>
  <si>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</si>
  <si>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</si>
  <si>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</si>
  <si>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</si>
  <si>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</si>
  <si>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</si>
  <si>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</si>
  <si>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</si>
  <si>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</si>
  <si>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</si>
  <si>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</si>
  <si>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</si>
  <si>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</si>
  <si>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</si>
  <si>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</si>
  <si>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</si>
  <si>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</si>
  <si>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</si>
  <si>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</si>
  <si>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</si>
  <si>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</si>
  <si>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</si>
  <si>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</si>
  <si>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</si>
  <si>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</si>
  <si>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</si>
  <si>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</si>
  <si>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</si>
  <si>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</si>
  <si>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</si>
  <si>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</si>
  <si>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</si>
  <si>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</si>
  <si>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</si>
  <si>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</si>
  <si>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</si>
  <si>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</si>
  <si>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</si>
  <si>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</si>
  <si>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</si>
  <si>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</si>
  <si>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</si>
  <si>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</si>
  <si>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</si>
  <si>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</si>
  <si>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</si>
  <si>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</si>
  <si>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</si>
  <si>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</si>
  <si>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</si>
  <si>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</si>
  <si>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</si>
  <si>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</si>
  <si>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</si>
  <si>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</si>
  <si>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</si>
  <si>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</si>
  <si>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</si>
  <si>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</si>
  <si>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</si>
  <si>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</si>
  <si>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</si>
  <si>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</si>
  <si>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</si>
  <si>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</si>
  <si>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</si>
  <si>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</si>
  <si>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</si>
  <si>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</si>
  <si>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</si>
  <si>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</si>
  <si>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</si>
  <si>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</si>
  <si>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</si>
  <si>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</si>
  <si>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</si>
  <si>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</si>
  <si>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</si>
  <si>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</si>
  <si>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</si>
  <si>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</si>
  <si>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</si>
  <si>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</si>
  <si>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</si>
  <si>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</si>
  <si>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</si>
  <si>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</si>
  <si>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</si>
  <si>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</si>
  <si>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</si>
  <si>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</si>
  <si>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</si>
  <si>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</si>
  <si>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</si>
  <si>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</si>
  <si>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</si>
  <si>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</si>
  <si>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</si>
  <si>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</si>
  <si>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</si>
  <si>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</si>
  <si>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</si>
  <si>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</si>
  <si>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</si>
  <si>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</si>
  <si>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</si>
  <si>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</si>
  <si>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</si>
  <si>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</si>
  <si>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</si>
  <si>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</si>
  <si>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</si>
  <si>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</si>
  <si>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</si>
  <si>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</si>
  <si>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</si>
  <si>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</si>
  <si>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</si>
  <si>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</si>
  <si>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</si>
  <si>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</si>
  <si>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</si>
  <si>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</si>
  <si>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</si>
  <si>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</si>
  <si>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</si>
  <si>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</si>
  <si>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</si>
  <si>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</si>
  <si>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</si>
  <si>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</si>
  <si>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</si>
  <si>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</si>
  <si>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</si>
  <si>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</si>
  <si>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</si>
  <si>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</si>
  <si>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</si>
  <si>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</si>
  <si>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</si>
  <si>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</si>
  <si>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</si>
  <si>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</si>
  <si>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</si>
  <si>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</si>
  <si>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</si>
  <si>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</si>
  <si>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</si>
  <si>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</si>
  <si>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</si>
  <si>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</si>
  <si>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</si>
  <si>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</si>
  <si>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</si>
  <si>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</si>
  <si>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</si>
  <si>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</si>
  <si>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</si>
  <si>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</si>
  <si>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</si>
  <si>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</si>
  <si>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</si>
  <si>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</si>
  <si>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</si>
  <si>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</si>
  <si>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</si>
  <si>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</si>
  <si>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</si>
  <si>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</si>
  <si>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</si>
  <si>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</si>
  <si>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</si>
  <si>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</si>
  <si>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</si>
  <si>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</si>
  <si>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</si>
  <si>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</si>
  <si>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</si>
  <si>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</si>
  <si>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</si>
  <si>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</si>
  <si>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</si>
  <si>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</si>
  <si>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</si>
  <si>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</si>
  <si>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</si>
  <si>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</si>
  <si>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</si>
  <si>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</si>
  <si>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</si>
  <si>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</si>
  <si>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</si>
  <si>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</si>
  <si>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</si>
  <si>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</si>
  <si>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</si>
  <si>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</si>
  <si>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</si>
  <si>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</si>
  <si>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</si>
  <si>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</si>
  <si>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</si>
  <si>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</si>
  <si>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</si>
  <si>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</si>
  <si>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</si>
  <si>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</si>
  <si>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</si>
  <si>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</si>
  <si>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</si>
  <si>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</si>
  <si>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</si>
  <si>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</si>
  <si>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</si>
  <si>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</si>
  <si>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</si>
  <si>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</si>
  <si>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</si>
  <si>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</si>
  <si>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</si>
  <si>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</si>
  <si>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</si>
  <si>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</si>
  <si>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</si>
  <si>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</si>
  <si>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</si>
  <si>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</si>
  <si>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</si>
  <si>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</si>
  <si>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</si>
  <si>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</si>
  <si>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</si>
  <si>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</si>
  <si>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</si>
  <si>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</si>
  <si>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</si>
  <si>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</si>
  <si>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</si>
  <si>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</si>
  <si>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</si>
  <si>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</si>
  <si>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</si>
  <si>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</si>
  <si>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</si>
  <si>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</si>
  <si>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</si>
  <si>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</si>
  <si>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</si>
  <si>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</si>
  <si>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</si>
  <si>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</si>
  <si>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</si>
  <si>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</si>
  <si>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</si>
  <si>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</si>
  <si>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</si>
  <si>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</si>
  <si>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</si>
  <si>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</si>
  <si>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</si>
  <si>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</si>
  <si>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</si>
  <si>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</si>
  <si>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</si>
  <si>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</si>
  <si>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</si>
  <si>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</si>
  <si>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</si>
  <si>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</si>
  <si>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</si>
  <si>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</si>
  <si>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</si>
  <si>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</si>
  <si>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</si>
  <si>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</si>
  <si>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</si>
  <si>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</si>
  <si>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</si>
  <si>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</si>
  <si>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</si>
  <si>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</si>
  <si>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</si>
  <si>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</si>
  <si>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</si>
  <si>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</si>
  <si>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</si>
  <si>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</si>
  <si>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</si>
  <si>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</si>
  <si>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</si>
  <si>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</si>
  <si>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</si>
  <si>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</si>
  <si>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</si>
  <si>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</si>
  <si>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</si>
  <si>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</si>
  <si>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</si>
  <si>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</si>
  <si>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</si>
  <si>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</si>
  <si>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</si>
  <si>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</si>
  <si>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</si>
  <si>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</si>
  <si>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</si>
  <si>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</si>
  <si>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</si>
  <si>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</si>
  <si>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</si>
  <si>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</si>
  <si>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</si>
  <si>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</si>
  <si>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</si>
  <si>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</si>
  <si>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</si>
  <si>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</si>
  <si>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</si>
  <si>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</si>
  <si>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</si>
  <si>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</si>
  <si>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</si>
  <si>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</si>
  <si>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</si>
  <si>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</si>
  <si>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</si>
  <si>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</si>
  <si>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</si>
  <si>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</si>
  <si>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</si>
  <si>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</si>
  <si>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</si>
  <si>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</si>
  <si>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</si>
  <si>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</si>
  <si>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</si>
  <si>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</si>
  <si>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</si>
  <si>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</si>
  <si>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</si>
  <si>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</si>
  <si>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</si>
  <si>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</si>
  <si>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</si>
  <si>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</si>
  <si>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</si>
  <si>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</si>
  <si>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</si>
  <si>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</si>
  <si>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</si>
  <si>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</si>
  <si>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</si>
  <si>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</si>
  <si>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</si>
  <si>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</si>
  <si>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</si>
  <si>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</si>
  <si>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</si>
  <si>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</si>
  <si>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</si>
  <si>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</si>
  <si>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</si>
  <si>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</si>
  <si>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</si>
  <si>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</si>
  <si>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</si>
  <si>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</si>
  <si>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</si>
  <si>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</si>
  <si>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</si>
  <si>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</si>
  <si>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</si>
  <si>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</si>
  <si>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</si>
  <si>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</si>
  <si>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</si>
  <si>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</si>
  <si>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</si>
  <si>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</si>
  <si>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</si>
  <si>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</si>
  <si>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</si>
  <si>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</si>
  <si>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</si>
  <si>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</si>
  <si>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</si>
  <si>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</si>
  <si>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</si>
  <si>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</si>
  <si>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</si>
  <si>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</si>
  <si>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</si>
  <si>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</si>
  <si>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</si>
  <si>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</si>
  <si>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</si>
  <si>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</si>
  <si>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</si>
  <si>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</si>
  <si>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</si>
  <si>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</si>
  <si>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</si>
  <si>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</si>
  <si>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</si>
  <si>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</si>
  <si>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</si>
  <si>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</si>
  <si>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</si>
  <si>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</si>
  <si>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</si>
  <si>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</si>
  <si>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</si>
  <si>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</si>
  <si>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</si>
  <si>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</si>
  <si>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</si>
  <si>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</si>
  <si>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</si>
  <si>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</si>
  <si>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</si>
  <si>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</si>
  <si>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</si>
  <si>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</si>
  <si>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</si>
  <si>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</si>
  <si>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</si>
  <si>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</si>
  <si>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</si>
  <si>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</si>
  <si>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</si>
  <si>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</si>
  <si>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</si>
  <si>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</si>
  <si>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</si>
  <si>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</si>
  <si>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</si>
  <si>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</si>
  <si>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</si>
  <si>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</si>
  <si>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</si>
  <si>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</si>
  <si>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</si>
  <si>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</si>
  <si>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</si>
  <si>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</si>
  <si>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</si>
  <si>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</si>
  <si>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</si>
  <si>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</si>
  <si>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</si>
  <si>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</si>
  <si>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</si>
  <si>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</si>
  <si>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</si>
  <si>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</si>
  <si>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</si>
  <si>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</si>
  <si>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</si>
  <si>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</si>
  <si>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</si>
  <si>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</si>
  <si>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</si>
  <si>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</si>
  <si>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</si>
  <si>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</si>
  <si>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</si>
  <si>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</si>
  <si>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</si>
  <si>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</si>
  <si>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</si>
  <si>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</si>
  <si>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</si>
  <si>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</si>
  <si>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</si>
  <si>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</si>
  <si>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</si>
  <si>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</si>
  <si>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</si>
  <si>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</si>
  <si>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</si>
  <si>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</si>
  <si>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</si>
  <si>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</si>
  <si>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</si>
  <si>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</si>
  <si>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</si>
  <si>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</si>
  <si>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</si>
  <si>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</si>
  <si>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</si>
  <si>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</si>
  <si>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</si>
  <si>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</si>
  <si>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</si>
  <si>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</si>
  <si>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</si>
  <si>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</si>
  <si>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</si>
  <si>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</si>
  <si>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</si>
  <si>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</si>
  <si>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</si>
  <si>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</si>
  <si>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</si>
  <si>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</si>
  <si>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</si>
  <si>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</si>
  <si>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</si>
  <si>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</si>
  <si>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</si>
  <si>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</si>
  <si>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</si>
  <si>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</si>
  <si>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</si>
  <si>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</si>
  <si>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</si>
  <si>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</si>
  <si>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</si>
  <si>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</si>
  <si>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</si>
  <si>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</si>
  <si>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</si>
  <si>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</si>
  <si>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</si>
  <si>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</si>
  <si>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</si>
  <si>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</si>
  <si>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</si>
  <si>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</si>
  <si>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</si>
  <si>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</si>
  <si>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</si>
  <si>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</si>
  <si>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</si>
  <si>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</si>
  <si>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</si>
  <si>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</si>
  <si>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</si>
  <si>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</si>
  <si>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</si>
  <si>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</si>
  <si>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</si>
  <si>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</si>
  <si>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</si>
  <si>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</si>
  <si>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</si>
  <si>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</si>
  <si>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</si>
  <si>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</si>
  <si>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</si>
  <si>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</si>
  <si>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</si>
  <si>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</si>
  <si>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</si>
  <si>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</si>
  <si>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</si>
  <si>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</si>
  <si>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</si>
  <si>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</si>
  <si>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</si>
  <si>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</si>
  <si>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</si>
  <si>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</si>
  <si>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</si>
  <si>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</si>
  <si>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</si>
  <si>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</si>
  <si>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</si>
  <si>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</si>
  <si>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</si>
  <si>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</si>
  <si>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</si>
  <si>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</si>
  <si>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</si>
  <si>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</si>
  <si>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</si>
  <si>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</si>
  <si>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</si>
  <si>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</si>
  <si>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</si>
  <si>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</si>
  <si>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</si>
  <si>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</si>
  <si>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</si>
  <si>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</si>
  <si>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</si>
  <si>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</si>
  <si>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</si>
  <si>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</si>
  <si>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</si>
  <si>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</si>
  <si>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</si>
  <si>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</si>
  <si>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</si>
  <si>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</si>
  <si>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</si>
  <si>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</si>
  <si>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</si>
  <si>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</si>
  <si>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</si>
  <si>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</si>
  <si>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</si>
  <si>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</si>
  <si>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</si>
  <si>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</si>
  <si>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</si>
  <si>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</si>
  <si>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</si>
  <si>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</si>
  <si>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</si>
  <si>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</si>
  <si>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</si>
  <si>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</si>
  <si>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</si>
  <si>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</si>
  <si>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</si>
  <si>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</si>
  <si>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</si>
  <si>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</si>
  <si>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</si>
  <si>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</si>
  <si>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</si>
  <si>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</si>
  <si>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</si>
  <si>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</si>
  <si>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</si>
  <si>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</si>
  <si>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</si>
  <si>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</si>
  <si>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</si>
  <si>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</si>
  <si>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</si>
  <si>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</si>
  <si>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</si>
  <si>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</si>
  <si>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</si>
  <si>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</si>
  <si>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</si>
  <si>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</si>
  <si>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</si>
  <si>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</si>
  <si>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</si>
  <si>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</si>
  <si>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</si>
  <si>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</si>
  <si>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</si>
  <si>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</si>
  <si>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</si>
  <si>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</si>
  <si>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</si>
  <si>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</si>
  <si>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</si>
  <si>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</si>
  <si>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</si>
  <si>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</si>
  <si>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</si>
  <si>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</si>
  <si>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</si>
  <si>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</si>
  <si>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</si>
  <si>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</si>
  <si>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</si>
  <si>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</si>
  <si>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</si>
  <si>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</si>
  <si>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</si>
  <si>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</si>
  <si>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</si>
  <si>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</si>
  <si>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</si>
  <si>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</si>
  <si>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</si>
  <si>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</si>
  <si>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</si>
  <si>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</si>
  <si>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</si>
  <si>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</si>
  <si>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</si>
  <si>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</si>
  <si>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</si>
  <si>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</si>
  <si>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</si>
  <si>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</si>
  <si>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</si>
  <si>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</si>
  <si>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</si>
  <si>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</si>
  <si>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</si>
  <si>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</si>
  <si>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</si>
  <si>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</si>
  <si>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</si>
  <si>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</si>
  <si>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</si>
  <si>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</si>
  <si>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</si>
  <si>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</si>
  <si>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</si>
  <si>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</si>
  <si>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</si>
  <si>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</si>
  <si>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</si>
  <si>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</si>
  <si>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</si>
  <si>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</si>
  <si>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</si>
  <si>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</si>
  <si>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</si>
  <si>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</si>
  <si>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</si>
  <si>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</si>
  <si>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</si>
  <si>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</si>
  <si>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</si>
  <si>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</si>
  <si>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</si>
  <si>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</si>
  <si>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</si>
  <si>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</si>
  <si>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</si>
  <si>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</si>
  <si>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</si>
  <si>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</si>
  <si>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</si>
  <si>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</si>
  <si>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</si>
  <si>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</si>
  <si>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</si>
  <si>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</si>
  <si>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</si>
  <si>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</si>
  <si>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</si>
  <si>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</si>
  <si>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</si>
  <si>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</si>
  <si>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</si>
  <si>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</si>
  <si>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</si>
  <si>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</si>
  <si>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</si>
  <si>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</si>
  <si>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</si>
  <si>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</si>
  <si>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</si>
  <si>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</si>
  <si>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</si>
  <si>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</si>
  <si>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</si>
  <si>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</si>
  <si>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</si>
  <si>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</si>
  <si>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</si>
  <si>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</si>
  <si>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</si>
  <si>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</si>
  <si>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</si>
  <si>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</si>
  <si>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</si>
  <si>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</si>
  <si>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</si>
  <si>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</si>
  <si>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</si>
  <si>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</si>
  <si>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</si>
  <si>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</si>
  <si>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</si>
  <si>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</si>
  <si>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</si>
  <si>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</si>
  <si>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</si>
  <si>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</si>
  <si>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</si>
  <si>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</si>
  <si>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</si>
  <si>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</si>
  <si>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</si>
  <si>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</si>
  <si>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</si>
  <si>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</si>
  <si>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</si>
  <si>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</si>
  <si>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</si>
  <si>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</si>
  <si>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</si>
  <si>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</si>
  <si>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</si>
  <si>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</si>
  <si>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</si>
  <si>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</si>
  <si>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</si>
  <si>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</si>
  <si>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</si>
  <si>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</si>
  <si>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</si>
  <si>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</si>
  <si>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</si>
  <si>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</si>
  <si>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</si>
  <si>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</si>
  <si>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</si>
  <si>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</si>
  <si>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</si>
  <si>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</si>
  <si>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</si>
  <si>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</si>
  <si>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</si>
  <si>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</si>
  <si>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</si>
  <si>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</si>
  <si>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</si>
  <si>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</si>
  <si>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</si>
  <si>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</si>
  <si>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</si>
  <si>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</si>
  <si>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</si>
  <si>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</si>
  <si>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</si>
  <si>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</si>
  <si>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</si>
  <si>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</si>
  <si>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</si>
  <si>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</si>
  <si>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</si>
  <si>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</si>
  <si>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</si>
  <si>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</si>
  <si>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</si>
  <si>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</si>
  <si>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</si>
  <si>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</si>
  <si>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</si>
  <si>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</si>
  <si>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</si>
  <si>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</si>
  <si>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</si>
  <si>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</si>
  <si>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</si>
  <si>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</si>
  <si>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</si>
  <si>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</si>
  <si>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</si>
  <si>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</si>
  <si>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</si>
  <si>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</si>
  <si>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</si>
  <si>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</si>
  <si>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</si>
  <si>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</si>
  <si>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</si>
  <si>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</si>
  <si>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</si>
  <si>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</si>
  <si>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</si>
  <si>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</si>
  <si>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</si>
  <si>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</si>
  <si>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</si>
  <si>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</si>
  <si>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</si>
  <si>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</si>
  <si>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</si>
  <si>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</si>
  <si>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</si>
  <si>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</si>
  <si>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</si>
  <si>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</si>
  <si>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</si>
  <si>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</si>
  <si>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</si>
  <si>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</si>
  <si>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</si>
  <si>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</si>
  <si>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</si>
  <si>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</si>
  <si>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</si>
  <si>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</si>
  <si>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</si>
  <si>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</si>
  <si>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</si>
  <si>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</si>
  <si>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</si>
  <si>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</si>
  <si>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</si>
  <si>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</si>
  <si>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</si>
  <si>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</si>
  <si>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</si>
  <si>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</si>
  <si>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</si>
  <si>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</si>
  <si>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</si>
  <si>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</si>
  <si>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</si>
  <si>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</si>
  <si>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</si>
  <si>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</si>
  <si>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</si>
  <si>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</si>
  <si>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</si>
  <si>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</si>
  <si>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</si>
  <si>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</si>
  <si>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</si>
  <si>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</si>
  <si>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</si>
  <si>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</si>
  <si>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</si>
  <si>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</si>
  <si>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</si>
  <si>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</si>
  <si>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</si>
  <si>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</si>
  <si>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</si>
  <si>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</si>
  <si>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</si>
  <si>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</si>
  <si>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</si>
  <si>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</si>
  <si>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</si>
  <si>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</si>
  <si>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</si>
  <si>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</si>
  <si>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</si>
  <si>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</si>
  <si>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</si>
  <si>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</si>
  <si>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</si>
  <si>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</si>
  <si>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</si>
  <si>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</si>
  <si>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</si>
  <si>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</si>
  <si>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</si>
  <si>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</si>
  <si>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</si>
  <si>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</si>
  <si>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</si>
  <si>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</si>
  <si>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</si>
  <si>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</si>
  <si>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</si>
  <si>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</si>
  <si>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</si>
  <si>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</si>
  <si>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</si>
  <si>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</si>
  <si>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</si>
  <si>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</si>
  <si>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</si>
  <si>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</si>
  <si>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</si>
  <si>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</si>
  <si>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</si>
  <si>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</si>
  <si>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</si>
  <si>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</si>
  <si>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</si>
  <si>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</si>
  <si>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</si>
  <si>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</si>
  <si>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</si>
  <si>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</si>
  <si>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</si>
  <si>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</si>
  <si>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</si>
  <si>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</si>
  <si>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</si>
  <si>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</si>
  <si>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</si>
  <si>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</si>
  <si>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</si>
  <si>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</si>
  <si>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</si>
  <si>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</si>
  <si>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</si>
  <si>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</si>
  <si>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</si>
  <si>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</si>
  <si>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</si>
  <si>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</si>
  <si>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</si>
  <si>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</si>
  <si>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</si>
  <si>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</si>
  <si>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</si>
  <si>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</si>
  <si>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</si>
  <si>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</si>
  <si>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</si>
  <si>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</si>
  <si>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</si>
  <si>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</si>
  <si>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</si>
  <si>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</si>
  <si>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</si>
  <si>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</si>
  <si>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</si>
  <si>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</si>
  <si>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</si>
  <si>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</si>
  <si>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</si>
  <si>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</si>
  <si>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</si>
  <si>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</si>
  <si>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</si>
  <si>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</si>
  <si>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</si>
  <si>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</si>
  <si>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</si>
  <si>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</si>
  <si>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</si>
  <si>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</si>
  <si>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</si>
  <si>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</si>
  <si>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</si>
  <si>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</si>
  <si>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</si>
  <si>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</si>
  <si>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</si>
  <si>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</si>
  <si>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</si>
  <si>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</si>
  <si>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</si>
  <si>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</si>
  <si>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</si>
  <si>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</si>
  <si>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</si>
  <si>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</si>
  <si>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</si>
  <si>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</si>
  <si>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</si>
  <si>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</si>
  <si>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</si>
  <si>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</si>
  <si>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</si>
  <si>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</si>
  <si>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</si>
  <si>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</si>
  <si>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</si>
  <si>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</si>
  <si>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</si>
  <si>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</si>
  <si>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</si>
  <si>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</si>
  <si>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</si>
  <si>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</si>
  <si>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</si>
  <si>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</si>
  <si>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</si>
  <si>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</si>
  <si>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</si>
  <si>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</si>
  <si>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</si>
  <si>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</si>
  <si>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</si>
  <si>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</si>
  <si>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</si>
  <si>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</si>
  <si>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</si>
  <si>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</si>
  <si>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</si>
  <si>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</si>
  <si>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</si>
  <si>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</si>
  <si>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</si>
  <si>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</si>
  <si>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</si>
  <si>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</si>
  <si>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</si>
  <si>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</si>
  <si>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</si>
  <si>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</si>
  <si>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</si>
  <si>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</si>
  <si>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</si>
  <si>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</si>
  <si>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</si>
  <si>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</si>
  <si>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</si>
  <si>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</si>
  <si>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</si>
  <si>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</si>
  <si>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</si>
  <si>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</si>
  <si>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</si>
  <si>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</si>
  <si>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</si>
  <si>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</si>
  <si>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</si>
  <si>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</si>
  <si>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</si>
  <si>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</si>
  <si>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</si>
  <si>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</si>
  <si>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</si>
  <si>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</si>
  <si>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</si>
  <si>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</si>
  <si>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</si>
  <si>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</si>
  <si>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</si>
  <si>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</si>
  <si>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</si>
  <si>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</si>
  <si>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</si>
  <si>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</si>
  <si>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</si>
  <si>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</si>
  <si>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</si>
  <si>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</si>
  <si>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</si>
  <si>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</si>
  <si>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</si>
  <si>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</si>
  <si>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</si>
  <si>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</si>
  <si>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</si>
  <si>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</si>
  <si>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</si>
  <si>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</si>
  <si>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</si>
  <si>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</si>
  <si>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</si>
  <si>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</si>
  <si>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</si>
  <si>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</si>
  <si>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</si>
  <si>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</si>
  <si>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</si>
  <si>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</si>
  <si>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</si>
  <si>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</si>
  <si>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</si>
  <si>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</si>
  <si>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</si>
  <si>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</si>
  <si>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</si>
  <si>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</si>
  <si>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</si>
  <si>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</si>
  <si>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</si>
  <si>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</si>
  <si>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</si>
  <si>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</si>
  <si>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</si>
  <si>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</si>
  <si>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</si>
  <si>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</si>
  <si>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</si>
  <si>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</si>
  <si>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</si>
  <si>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</si>
  <si>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</si>
  <si>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</si>
  <si>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</si>
  <si>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</si>
  <si>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</si>
  <si>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</si>
  <si>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</si>
  <si>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</si>
  <si>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</si>
  <si>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</si>
  <si>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</si>
  <si>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</si>
  <si>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</si>
  <si>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</si>
  <si>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</si>
  <si>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</si>
  <si>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</si>
  <si>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</si>
  <si>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</si>
  <si>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</si>
  <si>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</si>
  <si>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</si>
  <si>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</si>
  <si>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</si>
  <si>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</si>
  <si>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</si>
  <si>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</si>
  <si>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</si>
  <si>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</si>
  <si>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</si>
  <si>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</si>
  <si>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</si>
  <si>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</si>
  <si>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</si>
  <si>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</si>
  <si>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</si>
  <si>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</si>
  <si>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</si>
  <si>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</si>
  <si>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</si>
  <si>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</si>
  <si>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</si>
  <si>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</si>
  <si>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</si>
  <si>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</si>
  <si>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</si>
  <si>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</si>
  <si>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</si>
  <si>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</si>
  <si>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</si>
  <si>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</si>
  <si>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</si>
  <si>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</si>
  <si>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</si>
  <si>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</si>
  <si>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</si>
  <si>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</si>
  <si>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</si>
  <si>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</si>
  <si>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</si>
  <si>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</si>
  <si>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</si>
  <si>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</si>
  <si>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</si>
  <si>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</si>
  <si>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</si>
  <si>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</si>
  <si>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</si>
  <si>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</si>
  <si>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</si>
  <si>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</si>
  <si>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</si>
  <si>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</si>
  <si>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</si>
  <si>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</si>
  <si>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</si>
  <si>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</si>
  <si>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</si>
  <si>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</si>
  <si>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</si>
  <si>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</si>
  <si>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</si>
  <si>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</si>
  <si>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</si>
  <si>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</si>
  <si>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</si>
  <si>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</si>
  <si>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</si>
  <si>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</si>
  <si>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</si>
  <si>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</si>
  <si>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</si>
  <si>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</si>
  <si>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</si>
  <si>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</si>
  <si>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</si>
  <si>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</si>
  <si>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</si>
  <si>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</si>
  <si>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</si>
  <si>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</si>
  <si>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</si>
  <si>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</si>
  <si>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</si>
  <si>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</si>
  <si>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</si>
  <si>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</si>
  <si>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</si>
  <si>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</si>
  <si>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</si>
  <si>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</si>
  <si>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</si>
  <si>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</si>
  <si>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</si>
  <si>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</si>
  <si>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</si>
  <si>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</si>
  <si>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</si>
  <si>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</si>
  <si>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</si>
  <si>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</si>
  <si>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</si>
  <si>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</si>
  <si>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</si>
  <si>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</si>
  <si>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</si>
  <si>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</si>
  <si>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</si>
  <si>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</si>
  <si>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</si>
  <si>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</si>
  <si>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</si>
  <si>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</si>
  <si>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</si>
  <si>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</si>
  <si>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</si>
  <si>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</si>
  <si>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</si>
  <si>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</si>
  <si>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</si>
  <si>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</si>
  <si>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</si>
  <si>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</si>
  <si>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</si>
  <si>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</si>
  <si>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</si>
  <si>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</si>
  <si>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</si>
  <si>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</si>
  <si>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</si>
  <si>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</si>
  <si>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</si>
  <si>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</si>
  <si>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</si>
  <si>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</si>
  <si>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</si>
  <si>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</si>
  <si>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</si>
  <si>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</si>
  <si>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</si>
  <si>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</si>
  <si>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</si>
  <si>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</si>
  <si>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</si>
  <si>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</si>
  <si>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</si>
  <si>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</si>
  <si>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</si>
  <si>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</si>
  <si>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</si>
  <si>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</si>
  <si>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</si>
  <si>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</si>
  <si>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</si>
  <si>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</si>
  <si>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</si>
  <si>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</si>
  <si>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</si>
  <si>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</si>
  <si>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</si>
  <si>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</si>
  <si>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</si>
  <si>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</si>
  <si>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</si>
  <si>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</si>
  <si>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</si>
  <si>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</si>
  <si>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</si>
  <si>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</si>
  <si>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</si>
  <si>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</si>
  <si>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</si>
  <si>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</si>
  <si>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</si>
  <si>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</si>
  <si>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</si>
  <si>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</si>
  <si>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</si>
  <si>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</si>
  <si>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</si>
  <si>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</si>
  <si>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</si>
  <si>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</si>
  <si>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</si>
  <si>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</si>
  <si>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</si>
  <si>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</si>
  <si>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</si>
  <si>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</si>
  <si>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</si>
  <si>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</si>
  <si>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</si>
  <si>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</si>
  <si>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</si>
  <si>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</si>
  <si>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</si>
  <si>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</si>
  <si>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</si>
  <si>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</si>
  <si>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</si>
  <si>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</si>
  <si>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</si>
  <si>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</si>
  <si>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</si>
  <si>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</si>
  <si>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</si>
  <si>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</si>
  <si>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</si>
  <si>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</si>
  <si>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</si>
  <si>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</si>
  <si>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</si>
  <si>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</si>
  <si>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</si>
  <si>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</si>
  <si>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</si>
  <si>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</si>
  <si>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</si>
  <si>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</si>
  <si>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</si>
  <si>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</si>
  <si>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</si>
  <si>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</si>
  <si>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</si>
  <si>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</si>
  <si>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</si>
  <si>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</si>
  <si>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</si>
  <si>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</si>
  <si>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</si>
  <si>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</si>
  <si>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</si>
  <si>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</si>
  <si>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</si>
  <si>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</si>
  <si>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</si>
  <si>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</si>
  <si>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</si>
  <si>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</si>
  <si>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</si>
  <si>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</si>
  <si>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</si>
  <si>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</si>
  <si>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</si>
  <si>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</si>
  <si>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</si>
  <si>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</si>
  <si>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</si>
  <si>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</si>
  <si>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</si>
  <si>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</si>
  <si>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</si>
  <si>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</si>
  <si>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</si>
  <si>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</si>
  <si>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</si>
  <si>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</si>
  <si>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</si>
  <si>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</si>
  <si>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</si>
  <si>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</si>
  <si>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</si>
  <si>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</si>
  <si>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</si>
  <si>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</si>
  <si>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</si>
  <si>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</si>
  <si>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</si>
  <si>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</si>
  <si>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</si>
  <si>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</si>
  <si>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</si>
  <si>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</si>
  <si>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</si>
  <si>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</si>
  <si>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</si>
  <si>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</si>
  <si>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</si>
  <si>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</si>
  <si>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</si>
  <si>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</si>
  <si>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</si>
  <si>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</si>
  <si>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</si>
  <si>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</si>
  <si>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</si>
  <si>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</si>
  <si>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</si>
  <si>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</si>
  <si>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</si>
  <si>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</si>
  <si>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</si>
  <si>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</si>
  <si>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</si>
  <si>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</si>
  <si>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</si>
  <si>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</si>
  <si>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</si>
  <si>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</si>
  <si>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</si>
  <si>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</si>
  <si>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</si>
  <si>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</si>
  <si>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</si>
  <si>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</si>
  <si>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</si>
  <si>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</si>
  <si>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</si>
  <si>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</si>
  <si>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</si>
  <si>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</si>
  <si>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</si>
  <si>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</si>
  <si>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</si>
  <si>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</si>
  <si>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</si>
  <si>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</si>
  <si>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</si>
  <si>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</si>
  <si>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</si>
  <si>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</si>
  <si>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</si>
  <si>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</si>
  <si>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</si>
  <si>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</si>
  <si>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</si>
  <si>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</si>
  <si>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</si>
  <si>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</si>
  <si>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</si>
  <si>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</si>
  <si>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</si>
  <si>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</si>
  <si>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</si>
  <si>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</si>
  <si>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</si>
  <si>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</si>
  <si>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</si>
  <si>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</si>
  <si>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</si>
  <si>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</si>
  <si>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</si>
  <si>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</si>
  <si>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</si>
  <si>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</si>
  <si>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</si>
  <si>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</si>
  <si>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</si>
  <si>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</si>
  <si>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</si>
  <si>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</si>
  <si>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</si>
  <si>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</si>
  <si>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</si>
  <si>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</si>
  <si>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</si>
  <si>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</si>
  <si>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</si>
  <si>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</si>
  <si>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</si>
  <si>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</si>
  <si>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</si>
  <si>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</si>
  <si>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</si>
  <si>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</si>
  <si>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</si>
  <si>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</si>
  <si>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</si>
  <si>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</si>
  <si>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</si>
  <si>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</si>
  <si>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</si>
  <si>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</si>
  <si>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</si>
  <si>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</si>
  <si>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</si>
  <si>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</si>
  <si>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</si>
  <si>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</si>
  <si>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</si>
  <si>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</si>
  <si>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</si>
  <si>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</si>
  <si>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</si>
  <si>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</si>
  <si>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</si>
  <si>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</si>
  <si>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</si>
  <si>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</si>
  <si>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</si>
  <si>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</si>
  <si>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</si>
  <si>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</si>
  <si>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</si>
  <si>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</si>
  <si>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</si>
  <si>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</si>
  <si>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</si>
  <si>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</si>
  <si>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</si>
  <si>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</si>
  <si>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</si>
  <si>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</si>
  <si>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</si>
  <si>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</si>
  <si>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</si>
  <si>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</si>
  <si>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</si>
  <si>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</si>
  <si>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</si>
  <si>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</si>
  <si>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</si>
  <si>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</si>
  <si>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</si>
  <si>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</si>
  <si>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</si>
  <si>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</si>
  <si>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</si>
  <si>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</si>
  <si>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</si>
  <si>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</si>
  <si>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</si>
  <si>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</si>
  <si>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</si>
  <si>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</si>
  <si>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</si>
  <si>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</si>
  <si>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</si>
  <si>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</si>
  <si>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</si>
  <si>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</si>
  <si>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</si>
  <si>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</si>
  <si>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</si>
  <si>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</si>
  <si>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</si>
  <si>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</si>
  <si>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</si>
  <si>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</si>
  <si>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</si>
  <si>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</si>
  <si>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</si>
  <si>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</si>
  <si>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</si>
  <si>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</si>
  <si>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</si>
  <si>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</si>
  <si>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</si>
  <si>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</si>
  <si>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</si>
  <si>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</si>
  <si>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</si>
  <si>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</si>
  <si>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</si>
  <si>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</si>
  <si>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</si>
  <si>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</si>
  <si>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</si>
  <si>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</si>
  <si>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</si>
  <si>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</si>
  <si>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</si>
  <si>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</si>
  <si>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</si>
  <si>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</si>
  <si>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</si>
  <si>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</si>
  <si>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</si>
  <si>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</si>
  <si>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</si>
  <si>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</si>
  <si>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</si>
  <si>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</si>
  <si>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</si>
  <si>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</si>
  <si>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</si>
  <si>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</si>
  <si>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</si>
  <si>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</si>
  <si>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</si>
  <si>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</si>
  <si>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</si>
  <si>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</si>
  <si>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</si>
  <si>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</si>
  <si>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</si>
  <si>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</si>
  <si>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</si>
  <si>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</si>
  <si>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</si>
  <si>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</si>
  <si>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</si>
  <si>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</si>
  <si>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</si>
  <si>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</si>
  <si>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</si>
  <si>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</si>
  <si>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</si>
  <si>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</si>
  <si>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</si>
  <si>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</si>
  <si>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</si>
  <si>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</si>
  <si>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</si>
  <si>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</si>
  <si>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</si>
  <si>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</si>
  <si>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</si>
  <si>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</si>
  <si>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</si>
  <si>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</si>
  <si>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</si>
  <si>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</si>
  <si>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</si>
  <si>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</si>
  <si>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</si>
  <si>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</si>
  <si>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</si>
  <si>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</si>
  <si>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</si>
  <si>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</si>
  <si>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</si>
  <si>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</si>
  <si>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</si>
  <si>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</si>
  <si>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</si>
  <si>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</si>
  <si>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</si>
  <si>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</si>
  <si>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</si>
  <si>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</si>
  <si>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</si>
  <si>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</si>
  <si>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</si>
  <si>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</si>
  <si>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</si>
  <si>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</si>
  <si>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</si>
  <si>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</si>
  <si>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</si>
  <si>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</si>
  <si>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</si>
  <si>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</si>
  <si>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</si>
  <si>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</si>
  <si>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</si>
  <si>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</si>
  <si>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</si>
  <si>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</si>
  <si>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</si>
  <si>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</si>
  <si>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</si>
  <si>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</si>
  <si>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</si>
  <si>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</si>
  <si>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</si>
  <si>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</si>
  <si>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</si>
  <si>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</si>
  <si>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</si>
  <si>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</si>
  <si>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</si>
  <si>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</si>
  <si>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</si>
  <si>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</si>
  <si>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</si>
  <si>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</si>
  <si>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</si>
  <si>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</si>
  <si>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</si>
  <si>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</si>
  <si>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</si>
  <si>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</si>
  <si>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</si>
  <si>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</si>
  <si>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</si>
  <si>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</si>
  <si>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</si>
  <si>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</si>
  <si>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</si>
  <si>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</si>
  <si>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</si>
  <si>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</si>
  <si>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</si>
  <si>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</si>
  <si>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</si>
  <si>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</si>
  <si>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</si>
  <si>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</si>
  <si>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</si>
  <si>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</si>
  <si>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</si>
  <si>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</si>
  <si>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</si>
  <si>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</si>
  <si>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</si>
  <si>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</si>
  <si>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</si>
  <si>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</si>
  <si>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</si>
  <si>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</si>
  <si>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</si>
  <si>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</si>
  <si>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</si>
  <si>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</si>
  <si>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</si>
  <si>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</si>
  <si>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</si>
  <si>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</si>
  <si>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</si>
  <si>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</si>
  <si>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</si>
  <si>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</si>
  <si>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</si>
  <si>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</si>
  <si>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</si>
  <si>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</si>
  <si>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</si>
  <si>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</si>
  <si>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</si>
  <si>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</si>
  <si>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</si>
  <si>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</si>
  <si>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</si>
  <si>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</si>
  <si>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</si>
  <si>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</si>
  <si>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</si>
  <si>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</si>
  <si>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</si>
  <si>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</si>
  <si>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</si>
  <si>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</si>
  <si>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</si>
  <si>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</si>
  <si>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</si>
  <si>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</si>
  <si>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</si>
  <si>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</si>
  <si>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</si>
  <si>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</si>
  <si>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</si>
  <si>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</si>
  <si>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</si>
  <si>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</si>
  <si>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</si>
  <si>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</si>
  <si>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</si>
  <si>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</si>
  <si>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</si>
  <si>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</si>
  <si>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</si>
  <si>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</si>
  <si>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</si>
  <si>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</si>
  <si>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</si>
  <si>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</si>
  <si>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</si>
  <si>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</si>
  <si>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</si>
  <si>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</si>
  <si>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</si>
  <si>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</si>
  <si>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</si>
  <si>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</si>
  <si>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</si>
  <si>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</si>
  <si>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</si>
  <si>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</si>
  <si>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</si>
  <si>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</si>
  <si>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</si>
  <si>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</si>
  <si>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</si>
  <si>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</si>
  <si>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</si>
  <si>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</si>
  <si>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</si>
  <si>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</si>
  <si>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</si>
  <si>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</si>
  <si>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</si>
  <si>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</si>
  <si>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</si>
  <si>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</si>
  <si>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</si>
  <si>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</si>
  <si>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</si>
  <si>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</si>
  <si>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</si>
  <si>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</si>
  <si>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</si>
  <si>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</si>
  <si>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</si>
  <si>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</si>
  <si>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</si>
  <si>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</si>
  <si>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</si>
  <si>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</si>
  <si>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</si>
  <si>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</si>
  <si>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</si>
  <si>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</si>
  <si>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</si>
  <si>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</si>
  <si>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</si>
  <si>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</si>
  <si>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</si>
  <si>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</si>
  <si>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</si>
  <si>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</si>
  <si>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</si>
  <si>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</si>
  <si>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</si>
  <si>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</si>
  <si>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</si>
  <si>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</si>
  <si>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</si>
  <si>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</si>
  <si>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</si>
  <si>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</si>
  <si>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</si>
  <si>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</si>
  <si>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</si>
  <si>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</si>
  <si>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</si>
  <si>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</si>
  <si>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</si>
  <si>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</si>
  <si>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</si>
  <si>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</si>
  <si>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</si>
  <si>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</si>
  <si>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</si>
  <si>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</si>
  <si>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</si>
  <si>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</si>
  <si>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</si>
  <si>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</si>
  <si>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</si>
  <si>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</si>
  <si>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</si>
  <si>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</si>
  <si>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</si>
  <si>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</si>
  <si>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</si>
  <si>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</si>
  <si>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</si>
  <si>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</si>
  <si>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</si>
  <si>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</si>
  <si>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</si>
  <si>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</si>
  <si>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</si>
  <si>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</si>
  <si>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</si>
  <si>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</si>
  <si>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</si>
  <si>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</si>
  <si>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</si>
  <si>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</si>
  <si>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</si>
  <si>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</si>
  <si>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</si>
  <si>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</si>
  <si>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</si>
  <si>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</si>
  <si>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</si>
  <si>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</si>
  <si>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</si>
  <si>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</si>
  <si>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</si>
  <si>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</si>
  <si>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</si>
  <si>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</si>
  <si>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</si>
  <si>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</si>
  <si>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</si>
  <si>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</si>
  <si>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</si>
  <si>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</si>
  <si>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</si>
  <si>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</si>
  <si>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</si>
  <si>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</si>
  <si>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</si>
  <si>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</si>
  <si>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</si>
  <si>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</si>
  <si>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</si>
  <si>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</si>
  <si>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</si>
  <si>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</si>
  <si>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</si>
  <si>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</si>
  <si>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</si>
  <si>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</si>
  <si>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</si>
  <si>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</si>
  <si>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</si>
  <si>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</si>
  <si>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</si>
  <si>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</si>
  <si>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</si>
  <si>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</si>
  <si>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</si>
  <si>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</si>
  <si>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</si>
  <si>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</si>
  <si>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</si>
  <si>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</si>
  <si>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</si>
  <si>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</si>
  <si>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</si>
  <si>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</si>
  <si>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</si>
  <si>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</si>
  <si>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</si>
  <si>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</si>
  <si>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</si>
  <si>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</si>
  <si>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</si>
  <si>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</si>
  <si>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</si>
  <si>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</si>
  <si>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</si>
  <si>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</si>
  <si>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</si>
  <si>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</si>
  <si>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</si>
  <si>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</si>
  <si>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</si>
  <si>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</si>
  <si>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</si>
  <si>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</si>
  <si>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</si>
  <si>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</si>
  <si>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</si>
  <si>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</si>
  <si>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</si>
  <si>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</si>
  <si>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</si>
  <si>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</si>
  <si>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</si>
  <si>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</si>
  <si>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</si>
  <si>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</si>
  <si>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</si>
  <si>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</si>
  <si>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</si>
  <si>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</si>
  <si>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</si>
  <si>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</si>
  <si>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</si>
  <si>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</si>
  <si>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</si>
  <si>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</si>
  <si>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</si>
  <si>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</si>
  <si>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</si>
  <si>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</si>
  <si>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</si>
  <si>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</si>
  <si>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</si>
  <si>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</si>
  <si>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</si>
  <si>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</si>
  <si>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</si>
  <si>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</si>
  <si>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</si>
  <si>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</si>
  <si>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</si>
  <si>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</si>
  <si>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</si>
  <si>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</si>
  <si>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</si>
  <si>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</si>
  <si>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</si>
  <si>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</si>
  <si>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</si>
  <si>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</si>
  <si>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</si>
  <si>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</si>
  <si>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</si>
  <si>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</si>
  <si>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</si>
  <si>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</si>
  <si>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</si>
  <si>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</si>
  <si>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</si>
  <si>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</si>
  <si>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</si>
  <si>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</si>
  <si>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</si>
  <si>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</si>
  <si>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</si>
  <si>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</si>
  <si>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</si>
  <si>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</si>
  <si>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</si>
  <si>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</si>
  <si>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</si>
  <si>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</si>
  <si>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</si>
  <si>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</si>
  <si>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</si>
  <si>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</si>
  <si>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</si>
  <si>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</si>
  <si>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</si>
  <si>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</si>
  <si>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</si>
  <si>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</si>
  <si>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</si>
  <si>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</si>
  <si>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</si>
  <si>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</si>
  <si>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</si>
  <si>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</si>
  <si>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</si>
  <si>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</si>
  <si>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</si>
  <si>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</si>
  <si>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</si>
  <si>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</si>
  <si>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</si>
  <si>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</si>
  <si>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</si>
  <si>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</si>
  <si>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</si>
  <si>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</si>
  <si>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</si>
  <si>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</si>
  <si>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</si>
  <si>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</si>
  <si>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</si>
  <si>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</si>
  <si>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</si>
  <si>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</si>
  <si>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</si>
  <si>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</si>
  <si>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</si>
  <si>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</si>
  <si>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</si>
  <si>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</si>
  <si>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</si>
  <si>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</si>
  <si>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</si>
  <si>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</si>
  <si>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</si>
  <si>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</si>
  <si>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</si>
  <si>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</si>
  <si>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</si>
  <si>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</si>
  <si>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</si>
  <si>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</si>
  <si>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</si>
  <si>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</si>
  <si>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</si>
  <si>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</si>
  <si>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</si>
  <si>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</si>
  <si>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</si>
  <si>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</si>
  <si>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</si>
  <si>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</si>
  <si>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</si>
  <si>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</si>
  <si>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</si>
  <si>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</si>
  <si>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</si>
  <si>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</si>
  <si>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</si>
  <si>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</si>
  <si>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</si>
  <si>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</si>
  <si>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</si>
  <si>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</si>
  <si>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</si>
  <si>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</si>
  <si>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</si>
  <si>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</si>
  <si>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</si>
  <si>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</si>
  <si>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</si>
  <si>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</si>
  <si>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</si>
  <si>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</si>
  <si>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</si>
  <si>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</si>
  <si>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</si>
  <si>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</si>
  <si>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</si>
  <si>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</si>
  <si>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</si>
  <si>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</si>
  <si>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</si>
  <si>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</si>
  <si>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</si>
  <si>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</si>
  <si>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</si>
  <si>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</si>
  <si>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</si>
  <si>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</si>
  <si>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</si>
  <si>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</si>
  <si>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</si>
  <si>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</si>
  <si>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</si>
  <si>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</si>
  <si>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</si>
  <si>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</si>
  <si>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</si>
  <si>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</si>
  <si>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</si>
  <si>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</si>
  <si>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</si>
  <si>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</si>
  <si>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</si>
  <si>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</si>
  <si>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</si>
  <si>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</si>
  <si>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</si>
  <si>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</si>
  <si>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</si>
  <si>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</si>
  <si>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</si>
  <si>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</si>
  <si>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</si>
  <si>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</si>
  <si>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</si>
  <si>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</si>
  <si>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</si>
  <si>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</si>
  <si>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</si>
  <si>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</si>
  <si>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</si>
  <si>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</si>
  <si>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</si>
  <si>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</si>
  <si>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</si>
  <si>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</si>
  <si>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</si>
  <si>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</si>
  <si>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</si>
  <si>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</si>
  <si>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</si>
  <si>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</si>
  <si>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</si>
  <si>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</si>
  <si>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</si>
  <si>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</si>
  <si>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</si>
  <si>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</si>
  <si>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</si>
  <si>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</si>
  <si>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</si>
  <si>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</si>
  <si>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</si>
  <si>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</si>
  <si>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</si>
  <si>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</si>
  <si>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</si>
  <si>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</si>
  <si>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</si>
  <si>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</si>
  <si>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</si>
  <si>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</si>
  <si>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</si>
  <si>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</si>
  <si>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</si>
  <si>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</si>
  <si>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</si>
  <si>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</si>
  <si>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</si>
  <si>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</si>
  <si>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</si>
  <si>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</si>
  <si>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</si>
  <si>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</si>
  <si>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</si>
  <si>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</si>
  <si>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</si>
  <si>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</si>
  <si>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</si>
  <si>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</si>
  <si>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</si>
  <si>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</si>
  <si>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</si>
  <si>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</si>
  <si>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</si>
  <si>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</si>
  <si>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</si>
  <si>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</si>
  <si>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</si>
  <si>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</si>
  <si>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</si>
  <si>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</si>
  <si>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</si>
  <si>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</si>
  <si>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</si>
  <si>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</si>
  <si>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</si>
  <si>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</si>
  <si>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</si>
  <si>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</si>
  <si>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</si>
  <si>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</si>
  <si>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</si>
  <si>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</si>
  <si>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</si>
  <si>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</si>
  <si>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</si>
  <si>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</si>
  <si>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</si>
  <si>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</si>
  <si>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</si>
  <si>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</si>
  <si>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</si>
  <si>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</si>
  <si>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</si>
  <si>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</si>
  <si>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</si>
  <si>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</si>
  <si>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</si>
  <si>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</si>
  <si>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</si>
  <si>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</si>
  <si>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</si>
  <si>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</si>
  <si>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</si>
  <si>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</si>
  <si>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</si>
  <si>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</si>
  <si>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</si>
  <si>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</si>
  <si>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</si>
  <si>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</si>
  <si>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</si>
  <si>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</si>
  <si>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</si>
  <si>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</si>
  <si>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</si>
  <si>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</si>
  <si>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</si>
  <si>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</si>
  <si>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</si>
  <si>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</si>
  <si>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</si>
  <si>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</si>
  <si>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</si>
  <si>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</si>
  <si>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</si>
  <si>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</si>
  <si>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</si>
  <si>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</si>
  <si>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</si>
  <si>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</si>
  <si>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</si>
  <si>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</si>
  <si>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</si>
  <si>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</si>
  <si>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</si>
  <si>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</si>
  <si>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</si>
  <si>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</si>
  <si>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</si>
  <si>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</si>
  <si>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</si>
  <si>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</si>
  <si>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</si>
  <si>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</si>
  <si>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</si>
  <si>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</si>
  <si>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</si>
  <si>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</si>
  <si>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</si>
  <si>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</si>
  <si>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</si>
  <si>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</si>
  <si>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</si>
  <si>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</si>
  <si>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</si>
  <si>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</si>
  <si>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</si>
  <si>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</si>
  <si>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</si>
  <si>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</si>
  <si>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</si>
  <si>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</si>
  <si>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</si>
  <si>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</si>
  <si>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</si>
  <si>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</si>
  <si>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</si>
  <si>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</si>
  <si>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</si>
  <si>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</si>
  <si>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</si>
  <si>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</si>
  <si>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</si>
  <si>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</si>
  <si>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</si>
  <si>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</si>
  <si>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</si>
  <si>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</si>
  <si>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</si>
  <si>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</si>
  <si>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</si>
  <si>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</si>
  <si>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</si>
  <si>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</si>
  <si>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</si>
  <si>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</si>
  <si>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</si>
  <si>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</si>
  <si>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</si>
  <si>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</si>
  <si>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</si>
  <si>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</si>
  <si>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</si>
  <si>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</si>
  <si>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</si>
  <si>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</si>
  <si>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</si>
  <si>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</si>
  <si>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</si>
  <si>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</si>
  <si>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</si>
  <si>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</si>
  <si>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</si>
  <si>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</si>
  <si>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</si>
  <si>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</si>
  <si>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</si>
  <si>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</si>
  <si>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</si>
  <si>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</si>
  <si>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</si>
  <si>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</si>
  <si>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</si>
  <si>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</si>
  <si>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</si>
  <si>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</si>
  <si>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</si>
  <si>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</si>
  <si>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</si>
  <si>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</si>
  <si>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</si>
  <si>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</si>
  <si>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</si>
  <si>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</si>
  <si>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</si>
  <si>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</si>
  <si>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</si>
  <si>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</si>
  <si>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</si>
  <si>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</si>
  <si>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</si>
  <si>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</si>
  <si>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</si>
  <si>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</si>
  <si>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</si>
  <si>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</si>
  <si>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</si>
  <si>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</si>
  <si>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</si>
  <si>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</si>
  <si>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</si>
  <si>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</si>
  <si>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</si>
  <si>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</si>
  <si>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</si>
  <si>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</si>
  <si>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</si>
  <si>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</si>
  <si>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</si>
  <si>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</si>
  <si>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</si>
  <si>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</si>
  <si>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</si>
  <si>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</si>
  <si>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</si>
  <si>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</si>
  <si>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</si>
  <si>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</si>
  <si>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</si>
  <si>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</si>
  <si>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</si>
  <si>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</si>
  <si>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</si>
  <si>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</si>
  <si>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</si>
  <si>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</si>
  <si>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</si>
  <si>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</si>
  <si>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</si>
  <si>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</si>
  <si>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</si>
  <si>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</si>
  <si>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</si>
  <si>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</si>
  <si>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</si>
  <si>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</si>
  <si>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</si>
  <si>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</si>
  <si>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</si>
  <si>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</si>
  <si>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</si>
  <si>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</si>
  <si>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</si>
  <si>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</si>
  <si>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</si>
  <si>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</si>
  <si>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</si>
  <si>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</si>
  <si>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</si>
  <si>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</si>
  <si>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</si>
  <si>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</si>
  <si>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</si>
  <si>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</si>
  <si>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</si>
  <si>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</si>
  <si>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</si>
  <si>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</si>
  <si>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</si>
  <si>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</si>
  <si>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</si>
  <si>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</si>
  <si>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</si>
  <si>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</si>
  <si>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</si>
  <si>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</si>
  <si>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</si>
  <si>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</si>
  <si>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</si>
  <si>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</si>
  <si>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</si>
  <si>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</si>
  <si>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</si>
  <si>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</si>
  <si>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</si>
  <si>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</si>
  <si>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</si>
  <si>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</si>
  <si>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</si>
  <si>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</si>
  <si>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</si>
  <si>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</si>
  <si>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</si>
  <si>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</si>
  <si>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</si>
  <si>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</si>
  <si>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</si>
  <si>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</si>
  <si>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</si>
  <si>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</si>
  <si>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</si>
  <si>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</si>
  <si>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</si>
  <si>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</si>
  <si>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</si>
  <si>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</si>
  <si>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</si>
  <si>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</si>
  <si>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</si>
  <si>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</si>
  <si>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</si>
  <si>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</si>
  <si>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</si>
  <si>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</si>
  <si>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</si>
  <si>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</si>
  <si>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</si>
  <si>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</si>
  <si>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</si>
  <si>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</si>
  <si>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</si>
  <si>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</si>
  <si>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</si>
  <si>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</si>
  <si>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</si>
  <si>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</si>
  <si>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</si>
  <si>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</si>
  <si>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</si>
  <si>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</si>
  <si>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</si>
  <si>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</si>
  <si>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</si>
  <si>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</si>
  <si>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</si>
  <si>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</si>
  <si>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</si>
  <si>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</si>
  <si>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</si>
  <si>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</si>
  <si>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</si>
  <si>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</si>
  <si>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</si>
  <si>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</si>
  <si>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</si>
  <si>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</si>
  <si>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</si>
  <si>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</si>
  <si>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</si>
  <si>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</si>
  <si>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</si>
  <si>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</si>
  <si>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</si>
  <si>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</si>
  <si>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</si>
  <si>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</si>
  <si>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</si>
  <si>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</si>
  <si>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</si>
  <si>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</si>
  <si>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</si>
  <si>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</si>
  <si>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</si>
  <si>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</si>
  <si>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</si>
  <si>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</si>
  <si>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</si>
  <si>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</si>
  <si>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</si>
  <si>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</si>
  <si>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</si>
  <si>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</si>
  <si>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</si>
  <si>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</si>
  <si>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</si>
  <si>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</si>
  <si>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</si>
  <si>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</si>
  <si>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</si>
  <si>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</si>
  <si>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</si>
  <si>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</si>
  <si>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</si>
  <si>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</si>
  <si>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</si>
  <si>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</si>
  <si>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</si>
  <si>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</si>
  <si>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</si>
  <si>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</si>
  <si>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</si>
  <si>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</si>
  <si>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</si>
  <si>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</si>
  <si>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</si>
  <si>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</si>
  <si>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</si>
  <si>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</si>
  <si>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</si>
  <si>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</si>
  <si>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</si>
  <si>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</si>
  <si>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</si>
  <si>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</si>
  <si>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</si>
  <si>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</si>
  <si>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</si>
  <si>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</si>
  <si>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</si>
  <si>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</si>
  <si>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</si>
  <si>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</si>
  <si>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</si>
  <si>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</si>
  <si>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</si>
  <si>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</si>
  <si>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</si>
  <si>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</si>
  <si>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</si>
  <si>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</si>
  <si>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</si>
  <si>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</si>
  <si>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</si>
  <si>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</si>
  <si>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</si>
  <si>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</si>
  <si>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</si>
  <si>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</si>
  <si>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</si>
  <si>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</si>
  <si>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</si>
  <si>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</si>
  <si>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</si>
  <si>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</si>
  <si>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</si>
  <si>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</si>
  <si>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</si>
  <si>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</si>
  <si>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</si>
  <si>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</si>
  <si>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</si>
  <si>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</si>
  <si>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</si>
  <si>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</si>
  <si>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</si>
  <si>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</si>
  <si>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</si>
  <si>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</si>
  <si>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</si>
  <si>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</si>
  <si>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</si>
  <si>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</si>
  <si>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</si>
  <si>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</si>
  <si>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</si>
  <si>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</si>
  <si>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</si>
  <si>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</si>
  <si>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</si>
  <si>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</si>
  <si>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</si>
  <si>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</si>
  <si>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</si>
  <si>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</si>
  <si>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</si>
  <si>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</si>
  <si>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</si>
  <si>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</si>
  <si>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</si>
  <si>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</si>
  <si>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</si>
  <si>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</si>
  <si>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</si>
  <si>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</si>
  <si>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</si>
  <si>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</si>
  <si>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</si>
  <si>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</si>
  <si>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</si>
  <si>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</si>
  <si>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</si>
  <si>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</si>
  <si>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</si>
  <si>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</si>
  <si>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</si>
  <si>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</si>
  <si>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</si>
  <si>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</si>
  <si>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</si>
  <si>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</si>
  <si>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</si>
  <si>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</si>
  <si>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</si>
  <si>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</si>
  <si>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</si>
  <si>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</si>
  <si>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</si>
  <si>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</si>
  <si>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</si>
  <si>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</si>
  <si>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</si>
  <si>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</si>
  <si>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</si>
  <si>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</si>
  <si>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</si>
  <si>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</si>
  <si>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</si>
  <si>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</si>
  <si>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</si>
  <si>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</si>
  <si>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</si>
  <si>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</si>
  <si>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</si>
  <si>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</si>
  <si>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</si>
  <si>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</si>
  <si>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</si>
  <si>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</si>
  <si>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</si>
  <si>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</si>
  <si>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</si>
  <si>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</si>
  <si>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</si>
  <si>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</si>
  <si>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</si>
  <si>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</si>
  <si>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</si>
  <si>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</si>
  <si>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</si>
  <si>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</si>
  <si>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</si>
  <si>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</si>
  <si>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</si>
  <si>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</si>
  <si>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</si>
  <si>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</si>
  <si>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</si>
  <si>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</si>
  <si>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</si>
  <si>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</si>
  <si>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</si>
  <si>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</si>
  <si>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</si>
  <si>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</si>
  <si>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</si>
  <si>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</si>
  <si>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</si>
  <si>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</si>
  <si>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</si>
  <si>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</si>
  <si>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</si>
  <si>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</si>
  <si>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</si>
  <si>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</si>
  <si>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</si>
  <si>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</si>
  <si>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</si>
  <si>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</si>
  <si>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</si>
  <si>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</si>
  <si>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</si>
  <si>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</si>
  <si>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</si>
  <si>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</si>
  <si>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</si>
  <si>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</si>
  <si>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</si>
  <si>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</si>
  <si>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</si>
  <si>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</si>
  <si>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</si>
  <si>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</si>
  <si>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</si>
  <si>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</si>
  <si>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</si>
  <si>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</si>
  <si>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</si>
  <si>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</si>
  <si>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</si>
  <si>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</si>
  <si>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</si>
  <si>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</si>
  <si>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</si>
  <si>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</si>
  <si>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</si>
  <si>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</si>
  <si>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</si>
  <si>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</si>
  <si>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</si>
  <si>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</si>
  <si>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</si>
  <si>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</si>
  <si>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</si>
  <si>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</si>
  <si>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</si>
  <si>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</si>
  <si>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</si>
  <si>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</si>
  <si>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</si>
  <si>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</si>
  <si>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</si>
  <si>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</si>
  <si>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</si>
  <si>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</si>
  <si>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</si>
  <si>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</si>
  <si>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</si>
  <si>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</si>
  <si>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</si>
  <si>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</si>
  <si>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</si>
  <si>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</si>
  <si>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</si>
  <si>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</si>
  <si>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</si>
  <si>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</si>
  <si>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</si>
  <si>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</si>
  <si>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</si>
  <si>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</si>
  <si>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</si>
  <si>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</si>
  <si>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</si>
  <si>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</si>
  <si>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</si>
  <si>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</si>
  <si>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</si>
  <si>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</si>
  <si>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</si>
  <si>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</si>
  <si>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</si>
  <si>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</si>
  <si>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</si>
  <si>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</si>
  <si>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</si>
  <si>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</si>
  <si>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</si>
  <si>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</si>
  <si>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</si>
  <si>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</si>
  <si>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</si>
  <si>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</si>
  <si>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</si>
  <si>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</si>
  <si>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</si>
  <si>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</si>
  <si>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</si>
  <si>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</si>
  <si>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</si>
  <si>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</si>
  <si>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</si>
  <si>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</si>
  <si>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</si>
  <si>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</si>
  <si>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</si>
  <si>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</si>
  <si>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</si>
  <si>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</si>
  <si>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</si>
  <si>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</si>
  <si>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</si>
  <si>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</si>
  <si>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</si>
  <si>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</si>
  <si>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</si>
  <si>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</si>
  <si>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</si>
  <si>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</si>
  <si>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</si>
  <si>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</si>
  <si>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</si>
  <si>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</si>
  <si>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</si>
  <si>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</si>
  <si>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</si>
  <si>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</si>
  <si>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</si>
  <si>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</si>
  <si>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</si>
  <si>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</si>
  <si>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</si>
  <si>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</si>
  <si>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</si>
  <si>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</si>
  <si>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</si>
  <si>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</si>
  <si>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</si>
  <si>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</si>
  <si>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</si>
  <si>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</si>
  <si>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</si>
  <si>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</si>
  <si>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</si>
  <si>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</si>
  <si>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</si>
  <si>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</si>
  <si>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</si>
  <si>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</si>
  <si>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</si>
  <si>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</si>
  <si>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</si>
  <si>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</si>
  <si>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</si>
  <si>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</si>
  <si>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</si>
  <si>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</si>
  <si>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</si>
  <si>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</si>
  <si>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</si>
  <si>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</si>
  <si>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</si>
  <si>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</si>
  <si>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</si>
  <si>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</si>
  <si>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</si>
  <si>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</si>
  <si>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</si>
  <si>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</si>
  <si>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</si>
  <si>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</si>
  <si>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</si>
  <si>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</si>
  <si>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</si>
  <si>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</si>
  <si>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</si>
  <si>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</si>
  <si>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</si>
  <si>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</si>
  <si>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</si>
  <si>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</si>
  <si>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</si>
  <si>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</si>
  <si>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</si>
  <si>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</si>
  <si>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</si>
  <si>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</si>
  <si>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</si>
  <si>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</si>
  <si>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</si>
  <si>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</si>
  <si>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</si>
  <si>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</si>
  <si>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</si>
  <si>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</si>
  <si>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</si>
  <si>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</si>
  <si>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</si>
  <si>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</si>
  <si>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</si>
  <si>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</si>
  <si>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</si>
  <si>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</si>
  <si>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</si>
  <si>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</si>
  <si>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</si>
  <si>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</si>
  <si>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</si>
  <si>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</si>
  <si>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</si>
  <si>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</si>
  <si>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</si>
  <si>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</si>
  <si>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</si>
  <si>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</si>
  <si>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</si>
  <si>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</si>
  <si>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</si>
  <si>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</si>
  <si>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</si>
  <si>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</si>
  <si>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</si>
  <si>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</si>
  <si>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</si>
  <si>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</si>
  <si>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</si>
  <si>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</si>
  <si>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</si>
  <si>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</si>
  <si>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</si>
  <si>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</si>
  <si>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</si>
  <si>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</si>
  <si>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</si>
  <si>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</si>
  <si>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</si>
  <si>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</si>
  <si>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</si>
  <si>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</si>
  <si>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</si>
  <si>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</si>
  <si>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</si>
  <si>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</si>
  <si>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</si>
  <si>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</si>
  <si>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</si>
  <si>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</si>
  <si>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</si>
  <si>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</si>
  <si>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</si>
  <si>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</si>
  <si>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</si>
  <si>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</si>
  <si>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</si>
  <si>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</si>
  <si>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</si>
  <si>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</si>
  <si>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</si>
  <si>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</si>
  <si>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</si>
  <si>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</si>
  <si>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</si>
  <si>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</si>
  <si>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</si>
  <si>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</si>
  <si>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</si>
  <si>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</si>
  <si>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</si>
  <si>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</si>
  <si>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</si>
  <si>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</si>
  <si>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</si>
  <si>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</si>
  <si>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</si>
  <si>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</si>
  <si>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</si>
  <si>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</si>
  <si>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</si>
  <si>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</si>
  <si>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</si>
  <si>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</si>
  <si>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</si>
  <si>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</si>
  <si>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</si>
  <si>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</si>
  <si>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</si>
  <si>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</si>
  <si>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</si>
  <si>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</si>
  <si>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</si>
  <si>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</si>
  <si>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</si>
  <si>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</si>
  <si>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</si>
  <si>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</si>
  <si>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</si>
  <si>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</si>
  <si>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</si>
  <si>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</si>
  <si>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</si>
  <si>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</si>
  <si>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</si>
  <si>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</si>
  <si>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</si>
  <si>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</si>
  <si>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</si>
  <si>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</si>
  <si>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</si>
  <si>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</si>
  <si>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</si>
  <si>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</si>
  <si>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</si>
  <si>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</si>
  <si>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</si>
  <si>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</si>
  <si>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</si>
  <si>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</si>
  <si>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</si>
  <si>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</si>
  <si>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</si>
  <si>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</si>
  <si>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</si>
  <si>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</si>
  <si>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</si>
  <si>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</si>
  <si>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</si>
  <si>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</si>
  <si>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</si>
  <si>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</si>
  <si>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</si>
  <si>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</si>
  <si>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</si>
  <si>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</si>
  <si>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</si>
  <si>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</si>
  <si>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</si>
  <si>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</si>
  <si>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</si>
  <si>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</si>
  <si>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</si>
  <si>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</si>
  <si>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</si>
  <si>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</si>
  <si>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</si>
  <si>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</si>
  <si>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</si>
  <si>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</si>
  <si>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</si>
  <si>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</si>
  <si>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</si>
  <si>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</si>
  <si>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</si>
  <si>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</si>
  <si>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</si>
  <si>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</si>
  <si>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</si>
  <si>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</si>
  <si>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</si>
  <si>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</si>
  <si>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</si>
  <si>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</si>
  <si>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</si>
  <si>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</si>
  <si>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</si>
  <si>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</si>
  <si>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</si>
  <si>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</si>
  <si>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</si>
  <si>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</si>
  <si>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</si>
  <si>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</si>
  <si>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</si>
  <si>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</si>
  <si>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</si>
  <si>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</si>
  <si>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</si>
  <si>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</si>
  <si>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</si>
  <si>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</si>
  <si>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</si>
  <si>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</si>
  <si>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</si>
  <si>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</si>
  <si>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</si>
  <si>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</si>
  <si>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</si>
  <si>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</si>
  <si>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</si>
  <si>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</si>
  <si>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</si>
  <si>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</si>
  <si>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</si>
  <si>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</si>
  <si>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</si>
  <si>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</si>
  <si>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</si>
  <si>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</si>
  <si>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</si>
  <si>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</si>
  <si>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</si>
  <si>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</si>
  <si>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</si>
  <si>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</si>
  <si>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</si>
  <si>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</si>
  <si>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</si>
  <si>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</si>
  <si>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</si>
  <si>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</si>
  <si>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</si>
  <si>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</si>
  <si>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</si>
  <si>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</si>
  <si>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</si>
  <si>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</si>
  <si>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</si>
  <si>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</si>
  <si>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</si>
  <si>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</si>
  <si>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</si>
  <si>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</si>
  <si>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</si>
  <si>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</si>
  <si>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</si>
  <si>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</si>
  <si>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</si>
  <si>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</si>
  <si>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</si>
  <si>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</si>
  <si>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</si>
  <si>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</si>
  <si>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</si>
  <si>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</si>
  <si>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</si>
  <si>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</si>
  <si>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</si>
  <si>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</si>
  <si>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</si>
  <si>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</si>
  <si>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</si>
  <si>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</si>
  <si>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</si>
  <si>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</si>
  <si>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</si>
  <si>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</si>
  <si>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</si>
  <si>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</si>
  <si>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</si>
  <si>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</si>
  <si>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</si>
  <si>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</si>
  <si>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</si>
  <si>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</si>
  <si>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</si>
  <si>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</si>
  <si>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</si>
  <si>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</si>
  <si>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</si>
  <si>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</si>
  <si>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</si>
  <si>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</si>
  <si>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</si>
  <si>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</si>
  <si>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</si>
  <si>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</si>
  <si>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</si>
  <si>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</si>
  <si>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</si>
  <si>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</si>
  <si>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</si>
  <si>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</si>
  <si>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</si>
  <si>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</si>
  <si>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</si>
  <si>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</si>
  <si>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</si>
  <si>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</si>
  <si>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</si>
  <si>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</si>
  <si>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</si>
  <si>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</si>
  <si>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</si>
  <si>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</si>
  <si>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</si>
  <si>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</si>
  <si>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</si>
  <si>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</si>
  <si>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</si>
  <si>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</si>
  <si>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</si>
  <si>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</si>
  <si>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</si>
  <si>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</si>
  <si>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</si>
  <si>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</si>
  <si>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</si>
  <si>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</si>
  <si>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</si>
  <si>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</si>
  <si>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</si>
  <si>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</si>
  <si>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</si>
  <si>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</si>
  <si>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</si>
  <si>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</si>
  <si>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</si>
  <si>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</si>
  <si>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</si>
  <si>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</si>
  <si>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</si>
  <si>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</si>
  <si>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</si>
  <si>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</si>
  <si>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</si>
  <si>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</si>
  <si>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</si>
  <si>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</si>
  <si>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</si>
  <si>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</si>
  <si>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</si>
  <si>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</si>
  <si>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</si>
  <si>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</si>
  <si>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</si>
  <si>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</si>
  <si>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</si>
  <si>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</si>
  <si>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</si>
  <si>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</si>
  <si>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</si>
  <si>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</si>
  <si>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</si>
  <si>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</si>
  <si>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</si>
  <si>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</si>
  <si>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</si>
  <si>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</si>
  <si>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</si>
  <si>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</si>
  <si>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</si>
  <si>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</si>
  <si>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</si>
  <si>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</si>
  <si>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</si>
  <si>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</si>
  <si>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</si>
  <si>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</si>
  <si>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</si>
  <si>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</si>
  <si>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</si>
  <si>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</si>
  <si>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</si>
  <si>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</si>
  <si>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</si>
  <si>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</si>
  <si>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</si>
  <si>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</si>
  <si>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</si>
  <si>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</si>
  <si>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</si>
  <si>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</si>
  <si>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</si>
  <si>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</si>
  <si>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</si>
  <si>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</si>
  <si>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</si>
  <si>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</si>
  <si>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</si>
  <si>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</si>
  <si>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</si>
  <si>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</si>
  <si>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</si>
  <si>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</si>
  <si>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</si>
  <si>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</si>
  <si>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</si>
  <si>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</si>
  <si>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</si>
  <si>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</si>
  <si>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</si>
  <si>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</si>
  <si>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</si>
  <si>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</si>
  <si>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</si>
  <si>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</si>
  <si>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</si>
  <si>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</si>
  <si>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</si>
  <si>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</si>
  <si>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</si>
  <si>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</si>
  <si>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</si>
  <si>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</si>
  <si>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</si>
  <si>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</si>
  <si>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</si>
  <si>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</si>
  <si>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</si>
  <si>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</si>
  <si>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</si>
  <si>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</si>
  <si>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</si>
  <si>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</si>
  <si>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</si>
  <si>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</si>
  <si>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</si>
  <si>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</si>
  <si>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</si>
  <si>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</si>
  <si>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</si>
  <si>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</si>
  <si>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</si>
  <si>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</si>
  <si>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</si>
  <si>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</si>
  <si>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</si>
  <si>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</si>
  <si>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</si>
  <si>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</si>
  <si>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</si>
  <si>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</si>
  <si>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</si>
  <si>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</si>
  <si>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</si>
  <si>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</si>
  <si>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</si>
  <si>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</si>
  <si>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</si>
  <si>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</si>
  <si>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</si>
  <si>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</si>
  <si>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</si>
  <si>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</si>
  <si>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</si>
  <si>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</si>
  <si>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</si>
  <si>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</si>
  <si>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</si>
  <si>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</si>
  <si>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</si>
  <si>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</si>
  <si>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</si>
  <si>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</si>
  <si>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</si>
  <si>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</si>
  <si>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</si>
  <si>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</si>
  <si>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</si>
  <si>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</si>
  <si>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</si>
  <si>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</si>
  <si>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</si>
  <si>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</si>
  <si>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</si>
  <si>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</si>
  <si>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</si>
  <si>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</si>
  <si>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</si>
  <si>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</si>
  <si>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</si>
  <si>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</si>
  <si>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</si>
  <si>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</si>
  <si>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</si>
  <si>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</si>
  <si>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</si>
  <si>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</si>
  <si>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</si>
  <si>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</si>
  <si>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</si>
  <si>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</si>
  <si>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</si>
  <si>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</si>
  <si>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</si>
  <si>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</si>
  <si>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</si>
  <si>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</si>
  <si>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</si>
  <si>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</si>
  <si>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</si>
  <si>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</si>
  <si>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</si>
  <si>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</si>
  <si>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</si>
  <si>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</si>
  <si>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</si>
  <si>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</si>
  <si>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</si>
  <si>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</si>
  <si>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</si>
  <si>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</si>
  <si>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</si>
  <si>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</si>
  <si>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</si>
  <si>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</si>
  <si>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</si>
  <si>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</si>
  <si>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</si>
  <si>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</si>
  <si>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</si>
  <si>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</si>
  <si>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</si>
  <si>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</si>
  <si>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</si>
  <si>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</si>
  <si>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</si>
  <si>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</si>
  <si>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</si>
  <si>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</si>
  <si>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</si>
  <si>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</si>
  <si>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</si>
  <si>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</si>
  <si>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</si>
  <si>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</si>
  <si>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</si>
  <si>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</si>
  <si>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</si>
  <si>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</si>
  <si>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</si>
  <si>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</si>
  <si>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</si>
  <si>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</si>
  <si>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</si>
  <si>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</si>
  <si>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</si>
  <si>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</si>
  <si>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</si>
  <si>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</si>
  <si>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</si>
  <si>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</si>
  <si>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</si>
  <si>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</si>
  <si>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</si>
  <si>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</si>
  <si>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</si>
  <si>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</si>
  <si>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</si>
  <si>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</si>
  <si>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</si>
  <si>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</si>
  <si>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</si>
  <si>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</si>
  <si>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</si>
  <si>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</si>
  <si>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</si>
  <si>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</si>
  <si>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</si>
  <si>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</si>
  <si>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</si>
  <si>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</si>
  <si>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</si>
  <si>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</si>
  <si>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</si>
  <si>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</si>
  <si>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</si>
  <si>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</si>
  <si>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</si>
  <si>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</si>
  <si>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</si>
  <si>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</si>
  <si>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</si>
  <si>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</si>
  <si>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</si>
  <si>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</si>
  <si>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</si>
  <si>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</si>
  <si>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</si>
  <si>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</si>
  <si>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</si>
  <si>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</si>
  <si>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</si>
  <si>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</si>
  <si>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</si>
  <si>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</si>
  <si>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</si>
  <si>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</si>
  <si>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</si>
  <si>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</si>
  <si>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</si>
  <si>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</si>
  <si>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</si>
  <si>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</si>
  <si>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</si>
  <si>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</si>
  <si>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</si>
  <si>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</si>
  <si>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</si>
  <si>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</si>
  <si>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</si>
  <si>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</si>
  <si>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</si>
  <si>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</si>
  <si>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</si>
  <si>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</si>
  <si>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</si>
  <si>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</si>
  <si>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</si>
  <si>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</si>
  <si>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</si>
  <si>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</si>
  <si>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</si>
  <si>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</si>
  <si>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</si>
  <si>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</si>
  <si>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</si>
  <si>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</si>
  <si>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</si>
  <si>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</si>
  <si>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</si>
  <si>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</si>
  <si>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</si>
  <si>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</si>
  <si>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</si>
  <si>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</si>
  <si>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</si>
  <si>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</si>
  <si>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</si>
  <si>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</si>
  <si>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</si>
  <si>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</si>
  <si>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</si>
  <si>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</si>
  <si>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</si>
  <si>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</si>
  <si>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</si>
  <si>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</si>
  <si>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</si>
  <si>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</si>
  <si>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</si>
  <si>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</si>
  <si>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</si>
  <si>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</si>
  <si>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</si>
  <si>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</si>
  <si>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</si>
  <si>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</si>
  <si>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</si>
  <si>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</si>
  <si>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</si>
  <si>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</si>
  <si>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</si>
  <si>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</si>
  <si>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</si>
  <si>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</si>
  <si>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</si>
  <si>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</si>
  <si>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</si>
  <si>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</si>
  <si>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</si>
  <si>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</si>
  <si>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</si>
  <si>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</si>
  <si>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</si>
  <si>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</si>
  <si>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</si>
  <si>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</si>
  <si>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</si>
  <si>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</si>
  <si>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</si>
  <si>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</si>
  <si>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</si>
  <si>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</si>
  <si>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</si>
  <si>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</si>
  <si>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</si>
  <si>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</si>
  <si>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</si>
  <si>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</si>
  <si>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</si>
  <si>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</si>
  <si>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</si>
  <si>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</si>
  <si>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</si>
  <si>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</si>
  <si>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</si>
  <si>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</si>
  <si>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</si>
  <si>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</si>
  <si>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</si>
  <si>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</si>
  <si>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</si>
  <si>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</si>
  <si>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</si>
  <si>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</si>
  <si>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</si>
  <si>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</si>
  <si>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</si>
  <si>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</si>
  <si>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</si>
  <si>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</si>
  <si>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</si>
  <si>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</si>
  <si>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</si>
  <si>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</si>
  <si>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</si>
  <si>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</si>
  <si>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</si>
  <si>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</si>
  <si>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</si>
  <si>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</si>
  <si>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</si>
  <si>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</si>
  <si>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</si>
  <si>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</si>
  <si>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</si>
  <si>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</si>
  <si>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</si>
  <si>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</si>
  <si>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</si>
  <si>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</si>
  <si>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</si>
  <si>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</si>
  <si>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</si>
  <si>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</si>
  <si>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</si>
  <si>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</si>
  <si>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</si>
  <si>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</si>
  <si>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</si>
  <si>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</si>
  <si>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</si>
  <si>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</si>
  <si>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</si>
  <si>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</si>
  <si>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</si>
  <si>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</si>
  <si>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</si>
  <si>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</si>
  <si>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</si>
  <si>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</si>
  <si>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</si>
  <si>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</si>
  <si>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</si>
  <si>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</si>
  <si>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</si>
  <si>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</si>
  <si>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</si>
  <si>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</si>
  <si>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</si>
  <si>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</si>
  <si>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</si>
  <si>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</si>
  <si>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</si>
  <si>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</si>
  <si>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</si>
  <si>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</si>
  <si>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</si>
  <si>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</si>
  <si>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</si>
  <si>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</si>
  <si>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</si>
  <si>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</si>
  <si>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</si>
  <si>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</si>
  <si>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</si>
  <si>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</si>
  <si>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</si>
  <si>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</si>
  <si>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</si>
  <si>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</si>
  <si>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</si>
  <si>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</si>
  <si>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</si>
  <si>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</si>
  <si>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</si>
  <si>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</si>
  <si>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</si>
  <si>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</si>
  <si>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</si>
  <si>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</si>
  <si>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</si>
  <si>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</si>
  <si>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</si>
  <si>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</si>
  <si>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</si>
  <si>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</si>
  <si>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</si>
  <si>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</si>
  <si>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</si>
  <si>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</si>
  <si>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</si>
  <si>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</si>
  <si>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</si>
  <si>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</si>
  <si>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</si>
  <si>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</si>
  <si>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</si>
  <si>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</si>
  <si>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</si>
  <si>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</si>
  <si>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</si>
  <si>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</si>
  <si>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</si>
  <si>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</si>
  <si>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</si>
  <si>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</si>
  <si>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</si>
  <si>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</si>
  <si>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</si>
  <si>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</si>
  <si>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</si>
  <si>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</si>
  <si>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</si>
  <si>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</si>
  <si>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</si>
  <si>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</si>
  <si>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</si>
  <si>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</si>
  <si>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</si>
  <si>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</si>
  <si>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</si>
  <si>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</si>
  <si>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</si>
  <si>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</si>
  <si>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</si>
  <si>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</si>
  <si>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</si>
  <si>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</si>
  <si>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</si>
  <si>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</si>
  <si>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</si>
  <si>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</si>
  <si>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</si>
  <si>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</si>
  <si>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</si>
  <si>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</si>
  <si>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</si>
  <si>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</si>
  <si>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</si>
  <si>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</si>
  <si>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</si>
  <si>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</si>
  <si>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</si>
  <si>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</si>
  <si>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</si>
  <si>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</si>
  <si>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</si>
  <si>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</si>
  <si>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</si>
  <si>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</si>
  <si>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</si>
  <si>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</si>
  <si>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</si>
  <si>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</si>
  <si>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</si>
  <si>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</si>
  <si>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</si>
  <si>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</si>
  <si>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</si>
  <si>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</si>
  <si>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</si>
  <si>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</si>
  <si>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</si>
  <si>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</si>
  <si>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</si>
  <si>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</si>
  <si>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</si>
  <si>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</si>
  <si>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</si>
  <si>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</si>
  <si>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</si>
  <si>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</si>
  <si>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</si>
  <si>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</si>
  <si>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</si>
  <si>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</si>
  <si>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</si>
  <si>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</si>
  <si>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</si>
  <si>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</si>
  <si>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</si>
  <si>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</si>
  <si>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</si>
  <si>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</si>
  <si>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</si>
  <si>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</si>
  <si>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</si>
  <si>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</si>
  <si>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</si>
  <si>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</si>
  <si>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</si>
  <si>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</si>
  <si>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</si>
  <si>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</si>
  <si>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</si>
  <si>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</si>
  <si>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</si>
  <si>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</si>
  <si>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</si>
  <si>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</si>
  <si>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</si>
  <si>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</si>
  <si>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</si>
  <si>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</si>
  <si>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</si>
  <si>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</si>
  <si>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</si>
  <si>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</si>
  <si>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</si>
  <si>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</si>
  <si>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</si>
  <si>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</si>
  <si>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</si>
  <si>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</si>
  <si>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</si>
  <si>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</si>
  <si>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</si>
  <si>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</si>
  <si>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</si>
  <si>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</si>
  <si>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</si>
  <si>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</si>
  <si>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</si>
  <si>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</si>
  <si>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</si>
  <si>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</si>
  <si>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</si>
  <si>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</si>
  <si>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</si>
  <si>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</si>
  <si>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</si>
  <si>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</si>
  <si>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</si>
  <si>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</si>
  <si>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</si>
  <si>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</si>
  <si>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</si>
  <si>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</si>
  <si>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</si>
  <si>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</si>
  <si>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</si>
  <si>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</si>
  <si>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</si>
  <si>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</si>
  <si>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</si>
  <si>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</si>
  <si>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</si>
  <si>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</si>
  <si>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</si>
  <si>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</si>
  <si>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</si>
  <si>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</si>
  <si>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</si>
  <si>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</si>
  <si>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</si>
  <si>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</si>
  <si>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</si>
  <si>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</si>
  <si>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</si>
  <si>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</si>
  <si>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</si>
  <si>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</si>
  <si>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</si>
  <si>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</si>
  <si>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</si>
  <si>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</si>
  <si>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</si>
  <si>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</si>
  <si>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</si>
  <si>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</si>
  <si>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</si>
  <si>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</si>
  <si>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</si>
  <si>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</si>
  <si>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</si>
  <si>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</si>
  <si>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</si>
  <si>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</si>
  <si>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</si>
  <si>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</si>
  <si>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</si>
  <si>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</si>
  <si>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</si>
  <si>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</si>
  <si>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</si>
  <si>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</si>
  <si>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</si>
  <si>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</si>
  <si>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</si>
  <si>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</si>
  <si>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</si>
  <si>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</si>
  <si>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</si>
  <si>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</si>
  <si>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</si>
  <si>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</si>
  <si>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</si>
  <si>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</si>
  <si>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</si>
  <si>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</si>
  <si>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</si>
  <si>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</si>
  <si>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</si>
  <si>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</si>
  <si>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</si>
  <si>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</si>
  <si>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</si>
  <si>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</si>
  <si>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</si>
  <si>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</si>
  <si>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</si>
  <si>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</si>
  <si>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</si>
  <si>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</si>
  <si>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</si>
  <si>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</si>
  <si>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</si>
  <si>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</si>
  <si>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</si>
  <si>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</si>
  <si>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</si>
  <si>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</si>
  <si>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</si>
  <si>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</si>
  <si>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</si>
  <si>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</si>
  <si>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</si>
  <si>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</si>
  <si>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</si>
  <si>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</si>
  <si>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</si>
  <si>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</si>
  <si>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</si>
  <si>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</si>
  <si>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</si>
  <si>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</si>
  <si>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</si>
  <si>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</si>
  <si>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</si>
  <si>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</si>
  <si>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</si>
  <si>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</si>
  <si>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</si>
  <si>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</si>
  <si>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</si>
  <si>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</si>
  <si>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</si>
  <si>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</si>
  <si>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</si>
  <si>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</si>
  <si>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</si>
  <si>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</si>
  <si>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</si>
  <si>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</si>
  <si>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</si>
  <si>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</si>
  <si>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</si>
  <si>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</si>
  <si>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</si>
  <si>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</si>
  <si>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</si>
  <si>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</si>
  <si>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</si>
  <si>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</si>
  <si>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</si>
  <si>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</si>
  <si>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</si>
  <si>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</si>
  <si>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</si>
  <si>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</si>
  <si>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</si>
  <si>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</si>
  <si>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</si>
  <si>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</si>
  <si>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</si>
  <si>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</si>
  <si>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</si>
  <si>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</si>
  <si>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</si>
  <si>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</si>
  <si>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</si>
  <si>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</si>
  <si>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</si>
  <si>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</si>
  <si>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</si>
  <si>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</si>
  <si>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</si>
  <si>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</si>
  <si>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</si>
  <si>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</si>
  <si>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</si>
  <si>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</si>
  <si>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</si>
  <si>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</si>
  <si>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</si>
  <si>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</si>
  <si>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</si>
  <si>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</si>
  <si>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</si>
  <si>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</si>
  <si>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</si>
  <si>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</si>
  <si>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</si>
  <si>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</si>
  <si>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</si>
  <si>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</si>
  <si>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</si>
  <si>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</si>
  <si>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</si>
  <si>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</si>
  <si>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</si>
  <si>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</si>
  <si>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</si>
  <si>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</si>
  <si>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</si>
  <si>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</si>
  <si>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</si>
  <si>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</si>
  <si>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</si>
  <si>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</si>
  <si>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</si>
  <si>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</si>
  <si>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</si>
  <si>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</si>
  <si>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</si>
  <si>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</si>
  <si>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</si>
  <si>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</si>
  <si>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</si>
  <si>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</si>
  <si>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</si>
  <si>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</si>
  <si>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</si>
  <si>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</si>
  <si>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</si>
  <si>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</si>
  <si>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</si>
  <si>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</si>
  <si>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</si>
  <si>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</si>
  <si>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</si>
  <si>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</si>
  <si>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</si>
  <si>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</si>
  <si>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</si>
  <si>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</si>
  <si>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</si>
  <si>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</si>
  <si>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</si>
  <si>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</si>
  <si>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</si>
  <si>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</si>
  <si>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</si>
  <si>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</si>
  <si>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</si>
  <si>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</si>
  <si>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</si>
  <si>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</si>
  <si>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</si>
  <si>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</si>
  <si>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</si>
  <si>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</si>
  <si>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</si>
  <si>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</si>
  <si>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</si>
  <si>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</si>
  <si>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</si>
  <si>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</si>
  <si>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</si>
  <si>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</si>
  <si>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</si>
  <si>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</si>
  <si>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</si>
  <si>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</si>
  <si>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</si>
  <si>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</si>
  <si>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</si>
  <si>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</si>
  <si>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</si>
  <si>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</si>
  <si>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</si>
  <si>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</si>
  <si>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</si>
  <si>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</si>
  <si>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</si>
  <si>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</si>
  <si>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</si>
  <si>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</si>
  <si>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</si>
  <si>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</si>
  <si>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</si>
  <si>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</si>
  <si>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</si>
  <si>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</si>
  <si>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</si>
  <si>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</si>
  <si>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</si>
  <si>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</si>
  <si>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</si>
  <si>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</si>
  <si>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</si>
  <si>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</si>
  <si>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</si>
  <si>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</si>
  <si>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</si>
  <si>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</si>
  <si>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</si>
  <si>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</si>
  <si>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</si>
  <si>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</si>
  <si>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</si>
  <si>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</si>
  <si>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</si>
  <si>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</si>
  <si>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</si>
  <si>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</si>
  <si>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</si>
  <si>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</si>
  <si>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</si>
  <si>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</si>
  <si>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</si>
  <si>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</si>
  <si>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</si>
  <si>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</si>
  <si>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</si>
  <si>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</si>
  <si>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</si>
  <si>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</si>
  <si>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</si>
  <si>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</si>
  <si>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</si>
  <si>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</si>
  <si>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</si>
  <si>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</si>
  <si>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</si>
  <si>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</si>
  <si>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</si>
  <si>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</si>
  <si>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</si>
  <si>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</si>
  <si>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</si>
  <si>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</si>
  <si>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</si>
  <si>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</si>
  <si>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</si>
  <si>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</si>
  <si>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</si>
  <si>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</si>
  <si>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</si>
  <si>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</si>
  <si>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</si>
  <si>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</si>
  <si>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</si>
  <si>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</si>
  <si>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</si>
  <si>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</si>
  <si>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</si>
  <si>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</si>
  <si>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</si>
  <si>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</si>
  <si>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</si>
  <si>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</si>
  <si>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</si>
  <si>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</si>
  <si>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</si>
  <si>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</si>
  <si>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</si>
  <si>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</si>
  <si>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</si>
  <si>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</si>
  <si>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</si>
  <si>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</si>
  <si>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</si>
  <si>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</si>
  <si>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</si>
  <si>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</si>
  <si>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</si>
  <si>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</si>
  <si>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</si>
  <si>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</si>
  <si>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</si>
  <si>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</si>
  <si>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</si>
  <si>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</si>
  <si>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</si>
  <si>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</si>
  <si>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</si>
  <si>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</si>
  <si>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</si>
  <si>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</si>
  <si>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</si>
  <si>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</si>
  <si>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</si>
  <si>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</si>
  <si>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</si>
  <si>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</si>
  <si>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</si>
  <si>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</si>
  <si>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</si>
  <si>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</si>
  <si>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</si>
  <si>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</si>
  <si>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</si>
  <si>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</si>
  <si>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</si>
  <si>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</si>
  <si>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</si>
  <si>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</si>
  <si>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</si>
  <si>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</si>
  <si>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</si>
  <si>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</si>
  <si>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</si>
  <si>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</si>
  <si>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</si>
  <si>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</si>
  <si>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</si>
  <si>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</si>
  <si>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</si>
  <si>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</si>
  <si>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</si>
  <si>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</si>
  <si>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</si>
  <si>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</si>
  <si>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</si>
  <si>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</si>
  <si>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</si>
  <si>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</si>
  <si>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</si>
  <si>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</si>
  <si>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</si>
  <si>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</si>
  <si>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</si>
  <si>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</si>
  <si>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</si>
  <si>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</si>
  <si>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</si>
  <si>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</si>
  <si>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</si>
  <si>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</si>
  <si>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</si>
  <si>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</si>
  <si>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</si>
  <si>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</si>
  <si>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</si>
  <si>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</si>
  <si>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</si>
  <si>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</si>
  <si>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</si>
  <si>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</si>
  <si>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</si>
  <si>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</si>
  <si>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</si>
  <si>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</si>
  <si>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</si>
  <si>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</si>
  <si>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</si>
  <si>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</si>
  <si>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</si>
  <si>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</si>
  <si>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</si>
  <si>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</si>
  <si>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</si>
  <si>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</si>
  <si>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</si>
  <si>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</si>
  <si>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</si>
  <si>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</si>
  <si>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</si>
  <si>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</si>
  <si>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</si>
  <si>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</si>
  <si>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</si>
  <si>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</si>
  <si>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</si>
  <si>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</si>
  <si>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</si>
  <si>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</si>
  <si>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</si>
  <si>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</si>
  <si>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</si>
  <si>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</si>
  <si>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</si>
  <si>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</si>
  <si>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</si>
  <si>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</si>
  <si>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</si>
  <si>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</si>
  <si>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</si>
  <si>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</si>
  <si>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</si>
  <si>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</si>
  <si>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</si>
  <si>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</si>
  <si>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</si>
  <si>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</si>
  <si>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</si>
  <si>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</si>
  <si>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</si>
  <si>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</si>
  <si>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</si>
  <si>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</si>
  <si>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</si>
  <si>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</si>
  <si>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</si>
  <si>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</si>
  <si>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</si>
  <si>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</si>
  <si>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</si>
  <si>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</si>
  <si>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</si>
  <si>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</si>
  <si>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</si>
  <si>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</si>
  <si>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</si>
  <si>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</si>
  <si>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</si>
  <si>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</si>
  <si>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</si>
  <si>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</si>
  <si>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</si>
  <si>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</si>
  <si>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</si>
  <si>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</si>
  <si>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</si>
  <si>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</si>
  <si>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</si>
  <si>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</si>
  <si>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</si>
  <si>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</si>
  <si>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</si>
  <si>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</si>
  <si>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</si>
  <si>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</si>
  <si>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</si>
  <si>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</si>
  <si>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</si>
  <si>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</si>
  <si>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</si>
  <si>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</si>
  <si>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</si>
  <si>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</si>
  <si>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</si>
  <si>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</si>
  <si>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</si>
  <si>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</si>
  <si>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</si>
  <si>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</si>
  <si>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</si>
  <si>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</si>
  <si>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</si>
  <si>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</si>
  <si>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</si>
  <si>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</si>
  <si>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</si>
  <si>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</si>
  <si>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</si>
  <si>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</si>
  <si>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</si>
  <si>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</si>
  <si>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</si>
  <si>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</si>
  <si>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</si>
  <si>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</si>
  <si>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</si>
  <si>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</si>
  <si>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</si>
  <si>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</si>
  <si>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</si>
  <si>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</si>
  <si>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</si>
  <si>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</si>
  <si>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</si>
  <si>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</si>
  <si>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</si>
  <si>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</si>
  <si>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</si>
  <si>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</si>
  <si>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</si>
  <si>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</si>
  <si>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</si>
  <si>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</si>
  <si>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</si>
  <si>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</si>
  <si>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</si>
  <si>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</si>
  <si>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</si>
  <si>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</si>
  <si>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</si>
  <si>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</si>
  <si>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</si>
  <si>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</si>
  <si>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</si>
  <si>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</si>
  <si>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</si>
  <si>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</si>
  <si>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</si>
  <si>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</si>
  <si>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</si>
  <si>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</si>
  <si>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</si>
  <si>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</si>
  <si>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</si>
  <si>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</si>
  <si>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</si>
  <si>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</si>
  <si>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</si>
  <si>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</si>
  <si>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</si>
  <si>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</si>
  <si>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</si>
  <si>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</si>
  <si>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</si>
  <si>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</si>
  <si>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</si>
  <si>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</si>
  <si>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</si>
  <si>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</si>
  <si>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</si>
  <si>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</si>
  <si>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</si>
  <si>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</si>
  <si>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</si>
  <si>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</si>
  <si>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</si>
  <si>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</si>
  <si>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</si>
  <si>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</si>
  <si>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</si>
  <si>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</si>
  <si>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</si>
  <si>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</si>
  <si>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</si>
  <si>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</si>
  <si>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</si>
  <si>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</si>
  <si>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</si>
  <si>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</si>
  <si>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</si>
  <si>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</si>
  <si>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</si>
  <si>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</si>
  <si>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</si>
  <si>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</si>
  <si>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</si>
  <si>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</si>
  <si>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</si>
  <si>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</si>
  <si>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</si>
  <si>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</si>
  <si>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</si>
  <si>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</si>
  <si>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</si>
  <si>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</si>
  <si>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</si>
  <si>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</si>
  <si>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</si>
  <si>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</si>
  <si>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</si>
  <si>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</si>
  <si>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</si>
  <si>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</si>
  <si>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</si>
  <si>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</si>
  <si>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</si>
  <si>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</si>
  <si>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</si>
  <si>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</si>
  <si>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</si>
  <si>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</si>
  <si>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</si>
  <si>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</si>
  <si>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</si>
  <si>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</si>
  <si>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</si>
  <si>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</si>
  <si>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</si>
  <si>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</si>
  <si>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</si>
  <si>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</si>
  <si>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</si>
  <si>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</si>
  <si>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</si>
  <si>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</si>
  <si>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</si>
  <si>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</si>
  <si>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</si>
  <si>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</si>
  <si>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</si>
  <si>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</si>
  <si>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</si>
  <si>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</si>
  <si>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</si>
  <si>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</si>
  <si>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</si>
  <si>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</si>
  <si>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</si>
  <si>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</si>
  <si>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</si>
  <si>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</si>
  <si>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</si>
  <si>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</si>
  <si>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</si>
  <si>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</si>
  <si>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</si>
  <si>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</si>
  <si>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</si>
  <si>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</si>
  <si>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</si>
  <si>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</si>
  <si>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</si>
  <si>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</si>
  <si>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</si>
  <si>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</si>
  <si>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</si>
  <si>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</si>
  <si>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</si>
  <si>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</si>
  <si>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</si>
  <si>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</si>
  <si>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</si>
  <si>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</si>
  <si>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</si>
  <si>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</si>
  <si>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</si>
  <si>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</si>
  <si>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</si>
  <si>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</si>
  <si>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</si>
  <si>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</si>
  <si>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</si>
  <si>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</si>
  <si>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</si>
  <si>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</si>
  <si>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</si>
  <si>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</si>
  <si>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</si>
  <si>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</si>
  <si>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</si>
  <si>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</si>
  <si>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</si>
  <si>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</si>
  <si>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</si>
  <si>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</si>
  <si>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</si>
  <si>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</si>
  <si>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</si>
  <si>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</si>
  <si>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</si>
  <si>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</si>
  <si>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</si>
  <si>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</si>
  <si>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</si>
  <si>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</si>
  <si>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</si>
  <si>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</si>
  <si>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</si>
  <si>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</si>
  <si>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</si>
  <si>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</si>
  <si>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</si>
  <si>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</si>
  <si>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</si>
  <si>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</si>
  <si>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</si>
  <si>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</si>
  <si>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</si>
  <si>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</si>
  <si>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</si>
  <si>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</si>
  <si>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</si>
  <si>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</si>
  <si>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</si>
  <si>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</si>
  <si>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</si>
  <si>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</si>
  <si>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</si>
  <si>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</si>
  <si>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</si>
  <si>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</si>
  <si>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</si>
  <si>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</si>
  <si>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</si>
  <si>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</si>
  <si>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</si>
  <si>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</si>
  <si>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</si>
  <si>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</si>
  <si>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</si>
  <si>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</si>
  <si>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</si>
  <si>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</si>
  <si>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</si>
  <si>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</si>
  <si>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</si>
  <si>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</si>
  <si>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</si>
  <si>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</si>
  <si>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</si>
  <si>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</si>
  <si>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</si>
  <si>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</si>
  <si>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</si>
  <si>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</si>
  <si>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</si>
  <si>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</si>
  <si>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</si>
  <si>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</si>
  <si>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</si>
  <si>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</si>
  <si>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</si>
  <si>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</si>
  <si>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</si>
  <si>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</si>
  <si>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</si>
  <si>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</si>
  <si>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</si>
  <si>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</si>
  <si>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</si>
  <si>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</si>
  <si>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</si>
  <si>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</si>
  <si>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</si>
  <si>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</si>
  <si>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</si>
  <si>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</si>
  <si>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</si>
  <si>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</si>
  <si>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</si>
  <si>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</si>
  <si>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</si>
  <si>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</si>
  <si>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</si>
  <si>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</si>
  <si>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</si>
  <si>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</si>
  <si>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</si>
  <si>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</si>
  <si>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</si>
  <si>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</si>
  <si>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</si>
  <si>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</si>
  <si>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</si>
  <si>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</si>
  <si>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</si>
  <si>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</si>
  <si>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</si>
  <si>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</si>
  <si>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</si>
  <si>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</si>
  <si>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</si>
  <si>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</si>
  <si>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</si>
  <si>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</si>
  <si>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</si>
  <si>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</si>
  <si>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</si>
  <si>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</si>
  <si>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</si>
  <si>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</si>
  <si>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</si>
  <si>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</si>
  <si>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</si>
  <si>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</si>
  <si>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</si>
  <si>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</si>
  <si>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</si>
  <si>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</si>
  <si>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</si>
  <si>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</si>
  <si>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</si>
  <si>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</si>
  <si>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</si>
  <si>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</si>
  <si>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</si>
  <si>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</si>
  <si>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</si>
  <si>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</si>
  <si>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</si>
  <si>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</si>
  <si>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</si>
  <si>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</si>
  <si>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</si>
  <si>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</si>
  <si>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</si>
  <si>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</si>
  <si>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</si>
  <si>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</si>
  <si>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</si>
  <si>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</si>
  <si>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</si>
  <si>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</si>
  <si>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</si>
  <si>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</si>
  <si>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</si>
  <si>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</si>
  <si>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</si>
  <si>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</si>
  <si>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</si>
  <si>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</si>
  <si>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</si>
  <si>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</si>
  <si>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</si>
  <si>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</si>
  <si>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</si>
  <si>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</si>
  <si>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</si>
  <si>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</si>
  <si>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</si>
  <si>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</si>
  <si>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</si>
  <si>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</si>
  <si>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</si>
  <si>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</si>
  <si>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</si>
  <si>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</si>
  <si>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</si>
  <si>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</si>
  <si>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</si>
  <si>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</si>
  <si>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</si>
  <si>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</si>
  <si>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</si>
  <si>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</si>
  <si>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</si>
  <si>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</si>
  <si>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</si>
  <si>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</si>
  <si>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</si>
  <si>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</si>
  <si>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</si>
  <si>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</si>
  <si>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</si>
  <si>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</si>
  <si>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</si>
  <si>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</si>
  <si>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</si>
  <si>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</si>
  <si>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</si>
  <si>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</si>
  <si>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</si>
  <si>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</si>
  <si>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</si>
  <si>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</si>
  <si>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</si>
  <si>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</si>
  <si>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</si>
  <si>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</si>
  <si>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</si>
  <si>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</si>
  <si>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</si>
  <si>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</si>
  <si>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</si>
  <si>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</si>
  <si>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</si>
  <si>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</si>
  <si>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</si>
  <si>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</si>
  <si>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</si>
  <si>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</si>
  <si>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</si>
  <si>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</si>
  <si>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</si>
  <si>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</si>
  <si>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</si>
  <si>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</si>
  <si>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</si>
  <si>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</si>
  <si>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</si>
  <si>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</si>
  <si>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</si>
  <si>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</si>
  <si>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</si>
  <si>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</si>
  <si>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</si>
  <si>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</si>
  <si>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</si>
  <si>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</si>
  <si>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</si>
  <si>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</si>
  <si>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</si>
  <si>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</si>
  <si>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</si>
  <si>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</si>
  <si>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</si>
  <si>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</si>
  <si>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</si>
  <si>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</si>
  <si>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</si>
  <si>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</si>
  <si>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</si>
  <si>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</si>
  <si>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</si>
  <si>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</si>
  <si>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</si>
  <si>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</si>
  <si>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</si>
  <si>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</si>
  <si>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</si>
  <si>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</si>
  <si>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</si>
  <si>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</si>
  <si>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</si>
  <si>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</si>
  <si>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</si>
  <si>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</si>
  <si>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</si>
  <si>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</si>
  <si>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</si>
  <si>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</si>
  <si>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</si>
  <si>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</si>
  <si>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</si>
  <si>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</si>
  <si>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</si>
  <si>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</si>
  <si>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</si>
  <si>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</si>
  <si>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</si>
  <si>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</si>
  <si>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</si>
  <si>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</si>
  <si>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</si>
  <si>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</si>
  <si>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</si>
  <si>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</si>
  <si>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</si>
  <si>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</si>
  <si>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</si>
  <si>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</si>
  <si>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</si>
  <si>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</si>
  <si>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</si>
  <si>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</si>
  <si>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</si>
  <si>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</si>
  <si>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</si>
  <si>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</si>
  <si>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</si>
  <si>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</si>
  <si>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</si>
  <si>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</si>
  <si>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</si>
  <si>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</si>
  <si>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</si>
  <si>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</si>
  <si>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</si>
  <si>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</si>
  <si>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</si>
  <si>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</si>
  <si>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</si>
  <si>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</si>
  <si>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</si>
  <si>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</si>
  <si>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</si>
  <si>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</si>
  <si>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</si>
  <si>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</si>
  <si>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</si>
  <si>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</si>
  <si>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</si>
  <si>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</si>
  <si>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</si>
  <si>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</si>
  <si>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</si>
  <si>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</si>
  <si>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</si>
  <si>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</si>
  <si>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</si>
  <si>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</si>
  <si>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</si>
  <si>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</si>
  <si>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</si>
  <si>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</si>
  <si>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</si>
  <si>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</si>
  <si>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</si>
  <si>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</si>
  <si>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</si>
  <si>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</si>
  <si>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</si>
  <si>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</si>
  <si>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</si>
  <si>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</si>
  <si>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</si>
  <si>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</si>
  <si>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</si>
  <si>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</si>
  <si>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</si>
  <si>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</si>
  <si>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</si>
  <si>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</si>
  <si>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</si>
  <si>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</si>
  <si>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</si>
  <si>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</si>
  <si>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</si>
  <si>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</si>
  <si>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</si>
  <si>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</si>
  <si>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</si>
  <si>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</si>
  <si>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</si>
  <si>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</si>
  <si>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</si>
  <si>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</si>
  <si>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</si>
  <si>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</si>
  <si>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</si>
  <si>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</si>
  <si>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</si>
  <si>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</si>
  <si>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</si>
  <si>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</si>
  <si>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</si>
  <si>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</si>
  <si>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</si>
  <si>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</si>
  <si>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</si>
  <si>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</si>
  <si>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</si>
  <si>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</si>
  <si>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</si>
  <si>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</si>
  <si>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</si>
  <si>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</si>
  <si>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</si>
  <si>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</si>
  <si>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</si>
  <si>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</si>
  <si>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</si>
  <si>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</si>
  <si>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</si>
  <si>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</si>
  <si>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</si>
  <si>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</si>
  <si>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</si>
  <si>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</si>
  <si>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</si>
  <si>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</si>
  <si>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</si>
  <si>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</si>
  <si>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</si>
  <si>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</si>
  <si>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</si>
  <si>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</si>
  <si>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</si>
  <si>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</si>
  <si>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</si>
  <si>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</si>
  <si>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</si>
  <si>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</si>
  <si>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</si>
  <si>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</si>
  <si>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</si>
  <si>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</si>
  <si>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</si>
  <si>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</si>
  <si>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</si>
  <si>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</si>
  <si>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</si>
  <si>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</si>
  <si>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</si>
  <si>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</si>
  <si>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</si>
  <si>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</si>
  <si>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</si>
  <si>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</si>
  <si>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</si>
  <si>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</si>
  <si>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</si>
  <si>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</si>
  <si>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</si>
  <si>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</si>
  <si>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</si>
  <si>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</si>
  <si>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</si>
  <si>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</si>
  <si>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</si>
  <si>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</si>
  <si>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</si>
  <si>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</si>
  <si>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</si>
  <si>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</si>
  <si>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</si>
  <si>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</si>
  <si>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</si>
  <si>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</si>
  <si>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</si>
  <si>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</si>
  <si>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</si>
  <si>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</si>
  <si>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</si>
  <si>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</si>
  <si>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</si>
  <si>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</si>
  <si>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</si>
  <si>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</si>
  <si>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</si>
  <si>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</si>
  <si>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</si>
  <si>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</si>
  <si>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</si>
  <si>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</si>
  <si>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</si>
  <si>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</si>
  <si>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</si>
  <si>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</si>
  <si>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</si>
  <si>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</si>
  <si>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</si>
  <si>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</si>
  <si>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</si>
  <si>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</si>
  <si>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</si>
  <si>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</si>
  <si>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</si>
  <si>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</si>
  <si>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</si>
  <si>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</si>
  <si>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</si>
  <si>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</si>
  <si>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</si>
  <si>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</si>
  <si>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</si>
  <si>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</si>
  <si>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</si>
  <si>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</si>
  <si>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</si>
  <si>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</si>
  <si>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</si>
  <si>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</si>
  <si>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</si>
  <si>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</si>
  <si>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</si>
  <si>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</si>
  <si>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</si>
  <si>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</si>
  <si>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</si>
  <si>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</si>
  <si>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</si>
  <si>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</si>
  <si>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</si>
  <si>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</si>
  <si>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</si>
  <si>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</si>
  <si>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</si>
  <si>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</si>
  <si>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</si>
  <si>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</si>
  <si>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</si>
  <si>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</si>
  <si>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</si>
  <si>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</si>
  <si>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</si>
  <si>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</si>
  <si>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</si>
  <si>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</si>
  <si>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</si>
  <si>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</si>
  <si>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</si>
  <si>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</si>
  <si>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</si>
  <si>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</si>
  <si>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</si>
  <si>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</si>
  <si>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</si>
  <si>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</si>
  <si>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</si>
  <si>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</si>
  <si>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</si>
  <si>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</si>
  <si>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</si>
  <si>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</si>
  <si>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</si>
  <si>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</si>
  <si>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</si>
  <si>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</si>
  <si>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</si>
  <si>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</si>
  <si>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</si>
  <si>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</si>
  <si>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</si>
  <si>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</si>
  <si>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</si>
  <si>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</si>
  <si>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</si>
  <si>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</si>
  <si>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</si>
  <si>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</si>
  <si>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</si>
  <si>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</si>
  <si>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</si>
  <si>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</si>
  <si>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</si>
  <si>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</si>
  <si>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</si>
  <si>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</si>
  <si>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</si>
  <si>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</si>
  <si>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</si>
  <si>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</si>
  <si>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</si>
  <si>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</si>
  <si>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</si>
  <si>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</si>
  <si>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</si>
  <si>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</si>
  <si>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</si>
  <si>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</si>
  <si>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</si>
  <si>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</si>
  <si>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</si>
  <si>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</si>
  <si>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</si>
  <si>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</si>
  <si>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</si>
  <si>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</si>
  <si>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</si>
  <si>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</si>
  <si>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</si>
  <si>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</si>
  <si>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</si>
  <si>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</si>
  <si>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</si>
  <si>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</si>
  <si>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</si>
  <si>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</si>
  <si>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</si>
  <si>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</si>
  <si>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</si>
  <si>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</si>
  <si>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</si>
  <si>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</si>
  <si>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</si>
  <si>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</si>
  <si>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</si>
  <si>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</si>
  <si>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</si>
  <si>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</si>
  <si>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</si>
  <si>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</si>
  <si>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</si>
  <si>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</si>
  <si>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</si>
  <si>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</si>
  <si>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</si>
  <si>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</si>
  <si>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</si>
  <si>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</si>
  <si>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</si>
  <si>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</si>
  <si>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</si>
  <si>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</si>
  <si>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</si>
  <si>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</si>
  <si>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</si>
  <si>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</si>
  <si>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</si>
  <si>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</si>
  <si>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</si>
  <si>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</si>
  <si>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</si>
  <si>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</si>
  <si>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</si>
  <si>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</si>
  <si>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</si>
  <si>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</si>
  <si>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</si>
  <si>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</si>
  <si>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</si>
  <si>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</si>
  <si>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</si>
  <si>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</si>
  <si>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</si>
  <si>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</si>
  <si>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</si>
  <si>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</si>
  <si>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</si>
  <si>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</si>
  <si>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</si>
  <si>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</si>
  <si>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</si>
  <si>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</si>
  <si>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</si>
  <si>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</si>
  <si>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</si>
  <si>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</si>
  <si>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</si>
  <si>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</si>
  <si>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</si>
  <si>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</si>
  <si>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</si>
  <si>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</si>
  <si>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</si>
  <si>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</si>
  <si>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</si>
  <si>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</si>
  <si>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</si>
  <si>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</si>
  <si>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</si>
  <si>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</si>
  <si>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</si>
  <si>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</si>
  <si>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</si>
  <si>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</si>
  <si>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</si>
  <si>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</si>
  <si>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</si>
  <si>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</si>
  <si>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</si>
  <si>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</si>
  <si>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</si>
  <si>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</si>
  <si>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</si>
  <si>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</si>
  <si>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</si>
  <si>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</si>
  <si>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</si>
  <si>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</si>
  <si>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</si>
  <si>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</si>
  <si>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</si>
  <si>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</si>
  <si>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</si>
  <si>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</si>
  <si>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</si>
  <si>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</si>
  <si>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</si>
  <si>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</si>
  <si>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</si>
  <si>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</si>
  <si>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</si>
  <si>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</si>
  <si>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</si>
  <si>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</si>
  <si>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</si>
  <si>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</si>
  <si>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</si>
  <si>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</si>
  <si>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</si>
  <si>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</si>
  <si>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</si>
  <si>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</si>
  <si>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</si>
  <si>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</si>
  <si>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</si>
  <si>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</si>
  <si>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</si>
  <si>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</si>
  <si>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</si>
  <si>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</si>
  <si>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</si>
  <si>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</si>
  <si>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</si>
  <si>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</si>
  <si>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</si>
  <si>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</si>
  <si>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</si>
  <si>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</si>
  <si>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</si>
  <si>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</si>
  <si>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</si>
  <si>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</si>
  <si>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</si>
  <si>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</si>
  <si>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</si>
  <si>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</si>
  <si>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</si>
  <si>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</si>
  <si>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</si>
  <si>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</si>
  <si>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</si>
  <si>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</si>
  <si>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</si>
  <si>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</si>
  <si>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</si>
  <si>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</si>
  <si>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</si>
  <si>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</si>
  <si>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</si>
  <si>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</si>
  <si>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</si>
  <si>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</si>
  <si>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</si>
  <si>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</si>
  <si>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</si>
  <si>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</si>
  <si>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</si>
  <si>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</si>
  <si>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</si>
  <si>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</si>
  <si>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</si>
  <si>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</si>
  <si>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</si>
  <si>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</si>
  <si>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</si>
  <si>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</si>
  <si>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</si>
  <si>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</si>
  <si>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</si>
  <si>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</si>
  <si>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</si>
  <si>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</si>
  <si>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</si>
  <si>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</si>
  <si>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</si>
  <si>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</si>
  <si>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</si>
  <si>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</si>
  <si>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</si>
  <si>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</si>
  <si>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</si>
  <si>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</si>
  <si>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</si>
  <si>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</si>
  <si>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</si>
  <si>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</si>
  <si>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</si>
  <si>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</si>
  <si>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</si>
  <si>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</si>
  <si>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</si>
  <si>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</si>
  <si>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</si>
  <si>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</si>
  <si>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</si>
  <si>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</si>
  <si>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</si>
  <si>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</si>
  <si>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</si>
  <si>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</si>
  <si>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</si>
  <si>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</si>
  <si>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</si>
  <si>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</si>
  <si>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</si>
  <si>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</si>
  <si>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</si>
  <si>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</si>
  <si>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</si>
  <si>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</si>
  <si>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</si>
  <si>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</si>
  <si>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</si>
  <si>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</si>
  <si>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</si>
  <si>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</si>
  <si>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</si>
  <si>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</si>
  <si>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</si>
  <si>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</si>
  <si>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</si>
  <si>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</si>
  <si>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</si>
  <si>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</si>
  <si>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</si>
  <si>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</si>
  <si>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</si>
  <si>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</si>
  <si>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</si>
  <si>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</si>
  <si>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</si>
  <si>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</si>
  <si>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</si>
  <si>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</si>
  <si>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</si>
  <si>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</si>
  <si>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</si>
  <si>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</si>
  <si>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</si>
  <si>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</si>
  <si>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</si>
  <si>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</si>
  <si>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</si>
  <si>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</si>
  <si>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</si>
  <si>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</si>
  <si>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</si>
  <si>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</si>
  <si>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</si>
  <si>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</si>
  <si>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</si>
  <si>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</si>
  <si>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</si>
  <si>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</si>
  <si>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</si>
  <si>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</si>
  <si>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</si>
  <si>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</si>
  <si>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</si>
  <si>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</si>
  <si>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</si>
  <si>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</si>
  <si>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</si>
  <si>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</si>
  <si>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</si>
  <si>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</si>
  <si>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</si>
  <si>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</si>
  <si>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</si>
  <si>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</si>
  <si>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</si>
  <si>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</si>
  <si>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</si>
  <si>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</si>
  <si>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</si>
  <si>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</si>
  <si>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</si>
  <si>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</si>
  <si>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</si>
  <si>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</si>
  <si>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</si>
  <si>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</si>
  <si>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</si>
  <si>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</si>
  <si>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</si>
  <si>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</si>
  <si>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</si>
  <si>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</si>
  <si>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</si>
  <si>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</si>
  <si>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</si>
  <si>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</si>
  <si>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</si>
  <si>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</si>
  <si>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</si>
  <si>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</si>
  <si>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</si>
  <si>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</si>
  <si>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</si>
  <si>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</si>
  <si>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</si>
  <si>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</si>
  <si>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</si>
  <si>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</si>
  <si>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</si>
  <si>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</si>
  <si>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</si>
  <si>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</si>
  <si>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</si>
  <si>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</si>
  <si>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</si>
  <si>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</si>
  <si>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</si>
  <si>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</si>
  <si>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</si>
  <si>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</si>
  <si>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</si>
  <si>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</si>
  <si>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</si>
  <si>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</si>
  <si>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</si>
  <si>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</si>
  <si>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</si>
  <si>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</si>
  <si>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</si>
  <si>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</si>
  <si>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</si>
  <si>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</si>
  <si>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</si>
  <si>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</si>
  <si>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</si>
  <si>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</si>
  <si>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</si>
  <si>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</si>
  <si>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</si>
  <si>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</si>
  <si>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</si>
  <si>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</si>
  <si>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</si>
  <si>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</si>
  <si>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</si>
  <si>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</si>
  <si>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</si>
  <si>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</si>
  <si>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</si>
  <si>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</si>
  <si>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</si>
  <si>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</si>
  <si>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</si>
  <si>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</si>
  <si>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</si>
  <si>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</si>
  <si>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</si>
  <si>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</si>
  <si>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</si>
  <si>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</si>
  <si>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</si>
  <si>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</si>
  <si>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</si>
  <si>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</si>
  <si>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</si>
  <si>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</si>
  <si>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</si>
  <si>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</si>
  <si>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</si>
  <si>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</si>
  <si>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</si>
  <si>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</si>
  <si>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</si>
  <si>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</si>
  <si>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</si>
  <si>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</si>
  <si>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</si>
  <si>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</si>
  <si>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</si>
  <si>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</si>
  <si>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</si>
  <si>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</si>
  <si>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</si>
  <si>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</si>
  <si>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</si>
  <si>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</si>
  <si>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</si>
  <si>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</si>
  <si>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</si>
  <si>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</si>
  <si>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</si>
  <si>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</si>
  <si>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</si>
  <si>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</si>
  <si>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</si>
  <si>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</si>
  <si>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</si>
  <si>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</si>
  <si>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</si>
  <si>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</si>
  <si>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</si>
  <si>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</si>
  <si>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</si>
  <si>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</si>
  <si>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</si>
  <si>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</si>
  <si>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</si>
  <si>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</si>
  <si>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</si>
  <si>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</si>
  <si>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</si>
  <si>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</si>
  <si>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</si>
  <si>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</si>
  <si>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</si>
  <si>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</si>
  <si>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</si>
  <si>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</si>
  <si>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</si>
  <si>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</si>
  <si>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</si>
  <si>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</si>
  <si>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</si>
  <si>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</si>
  <si>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</si>
  <si>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</si>
  <si>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</si>
  <si>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</si>
  <si>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</si>
  <si>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</si>
  <si>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</si>
  <si>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</si>
  <si>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</si>
  <si>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</si>
  <si>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</si>
  <si>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</si>
  <si>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</si>
  <si>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</si>
  <si>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</si>
  <si>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</si>
  <si>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</si>
  <si>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</si>
  <si>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</si>
  <si>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</si>
  <si>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</si>
  <si>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</si>
  <si>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</si>
  <si>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</si>
  <si>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</si>
  <si>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</si>
  <si>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</si>
  <si>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</si>
  <si>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</si>
  <si>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</si>
  <si>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</si>
  <si>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</si>
  <si>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</si>
  <si>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</si>
  <si>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</si>
  <si>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</si>
  <si>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</si>
  <si>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</si>
  <si>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</si>
  <si>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</si>
  <si>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</si>
  <si>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</si>
  <si>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</si>
  <si>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</si>
  <si>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</si>
  <si>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</si>
  <si>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</si>
  <si>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</si>
  <si>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</si>
  <si>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</si>
  <si>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</si>
  <si>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</si>
  <si>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</si>
  <si>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</si>
  <si>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</si>
  <si>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</si>
  <si>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</si>
  <si>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</si>
  <si>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</si>
  <si>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</si>
  <si>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</si>
  <si>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</si>
  <si>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</si>
  <si>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</si>
  <si>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</si>
  <si>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</si>
  <si>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</si>
  <si>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</si>
  <si>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</si>
  <si>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</si>
  <si>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</si>
  <si>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</si>
  <si>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</si>
  <si>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</si>
  <si>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</si>
  <si>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</si>
  <si>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</si>
  <si>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</si>
  <si>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</si>
  <si>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</si>
  <si>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</si>
  <si>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</si>
  <si>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</si>
  <si>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</si>
  <si>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</si>
  <si>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</si>
  <si>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</si>
  <si>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</si>
  <si>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</si>
  <si>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</si>
  <si>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</si>
  <si>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</si>
  <si>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</si>
  <si>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</si>
  <si>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</si>
  <si>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</si>
  <si>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</si>
  <si>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</si>
  <si>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</si>
  <si>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</si>
  <si>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</si>
  <si>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</si>
  <si>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</si>
  <si>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</si>
  <si>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</si>
  <si>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</si>
  <si>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</si>
  <si>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</si>
  <si>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</si>
  <si>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</si>
  <si>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</si>
  <si>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</si>
  <si>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</si>
  <si>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</si>
  <si>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</si>
  <si>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</si>
  <si>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</si>
  <si>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</si>
  <si>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</si>
  <si>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</si>
  <si>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</si>
  <si>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</si>
  <si>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</si>
  <si>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</si>
  <si>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</si>
  <si>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</si>
  <si>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</si>
  <si>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</si>
  <si>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</si>
  <si>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</si>
  <si>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</si>
  <si>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</si>
  <si>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</si>
  <si>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</si>
  <si>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</si>
  <si>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</si>
  <si>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</si>
  <si>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</si>
  <si>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</si>
  <si>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</si>
  <si>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</si>
  <si>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</si>
  <si>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</si>
  <si>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</si>
  <si>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</si>
  <si>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</si>
  <si>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</si>
  <si>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</si>
  <si>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</si>
  <si>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</si>
  <si>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</si>
  <si>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</si>
  <si>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</si>
  <si>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</si>
  <si>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</si>
  <si>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</si>
  <si>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</si>
  <si>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</si>
  <si>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</si>
  <si>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</si>
  <si>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</si>
  <si>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</si>
  <si>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</si>
  <si>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</si>
  <si>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</si>
  <si>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</si>
  <si>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</si>
  <si>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</si>
  <si>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</si>
  <si>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</si>
  <si>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</si>
  <si>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</si>
  <si>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</si>
  <si>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</si>
  <si>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</si>
  <si>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</si>
  <si>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</si>
  <si>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</si>
  <si>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</si>
  <si>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</si>
  <si>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</si>
  <si>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</si>
  <si>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</si>
  <si>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</si>
  <si>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</si>
  <si>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</si>
  <si>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</si>
  <si>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</si>
  <si>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</si>
  <si>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</si>
  <si>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</si>
  <si>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</si>
  <si>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</si>
  <si>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</si>
  <si>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</si>
  <si>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</si>
  <si>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</si>
  <si>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</si>
  <si>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</si>
  <si>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</si>
  <si>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</si>
  <si>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</si>
  <si>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</si>
  <si>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</si>
  <si>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</si>
  <si>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</si>
  <si>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</si>
  <si>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</si>
  <si>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</si>
  <si>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</si>
  <si>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</si>
  <si>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</si>
  <si>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</si>
  <si>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</si>
  <si>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</si>
  <si>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</si>
  <si>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</si>
  <si>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</si>
  <si>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</si>
  <si>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</si>
  <si>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</si>
  <si>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</si>
  <si>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</si>
  <si>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</si>
  <si>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</si>
  <si>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</si>
  <si>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</si>
  <si>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</si>
  <si>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</si>
  <si>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</si>
  <si>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</si>
  <si>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</si>
  <si>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</si>
  <si>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</si>
  <si>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</si>
  <si>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</si>
  <si>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</si>
  <si>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</si>
  <si>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</si>
  <si>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</si>
  <si>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</si>
  <si>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</si>
  <si>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</si>
  <si>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</si>
  <si>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</si>
  <si>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</si>
  <si>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</si>
  <si>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</si>
  <si>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</si>
  <si>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</si>
  <si>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</si>
  <si>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</si>
  <si>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</si>
  <si>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</si>
  <si>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</si>
  <si>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</si>
  <si>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</si>
  <si>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</si>
  <si>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</si>
  <si>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</si>
  <si>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</si>
  <si>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</si>
  <si>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</si>
  <si>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</si>
  <si>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</si>
  <si>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</si>
  <si>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</si>
  <si>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</si>
  <si>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</si>
  <si>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</si>
  <si>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</si>
  <si>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</si>
  <si>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</si>
  <si>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</si>
  <si>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</si>
  <si>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</si>
  <si>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</si>
  <si>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</si>
  <si>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</si>
  <si>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</si>
  <si>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</si>
  <si>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</si>
  <si>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</si>
  <si>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</si>
  <si>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</si>
  <si>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</si>
  <si>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</si>
  <si>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</si>
  <si>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</si>
  <si>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</si>
  <si>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</si>
  <si>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</si>
  <si>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</si>
  <si>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</si>
  <si>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</si>
  <si>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</si>
  <si>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</si>
  <si>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</si>
  <si>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</si>
  <si>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</si>
  <si>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</si>
  <si>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</si>
  <si>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</si>
  <si>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</si>
  <si>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</si>
  <si>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</si>
  <si>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</si>
  <si>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</si>
  <si>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</si>
  <si>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</si>
  <si>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</si>
  <si>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</si>
  <si>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</si>
  <si>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</si>
  <si>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</si>
  <si>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</si>
  <si>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</si>
  <si>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</si>
  <si>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</si>
  <si>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</si>
  <si>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</si>
  <si>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</si>
  <si>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</si>
  <si>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</si>
  <si>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</si>
  <si>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</si>
  <si>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</si>
  <si>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</si>
  <si>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</si>
  <si>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</si>
  <si>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</si>
  <si>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</si>
  <si>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</si>
  <si>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</si>
  <si>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</si>
  <si>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</si>
  <si>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</si>
  <si>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</si>
  <si>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</si>
  <si>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</si>
  <si>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</si>
  <si>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</si>
  <si>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</si>
  <si>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</si>
  <si>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</si>
  <si>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</si>
  <si>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</si>
  <si>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</si>
  <si>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</si>
  <si>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</si>
  <si>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</si>
  <si>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</si>
  <si>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</si>
  <si>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</si>
  <si>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</si>
  <si>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</si>
  <si>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</si>
  <si>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</si>
  <si>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</si>
  <si>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</si>
  <si>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</si>
  <si>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</si>
  <si>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</si>
  <si>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</si>
  <si>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</si>
  <si>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</si>
  <si>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</si>
  <si>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</si>
  <si>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</si>
  <si>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</si>
  <si>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</si>
  <si>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</si>
  <si>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</si>
  <si>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</si>
  <si>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</si>
  <si>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</si>
  <si>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</si>
  <si>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</si>
  <si>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</si>
  <si>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</si>
  <si>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</si>
  <si>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</si>
  <si>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</si>
  <si>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</si>
  <si>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</si>
  <si>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</si>
  <si>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</si>
  <si>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</si>
  <si>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</si>
  <si>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</si>
  <si>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</si>
  <si>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</si>
  <si>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</si>
  <si>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</si>
  <si>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</si>
  <si>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</si>
  <si>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</si>
  <si>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</si>
  <si>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</si>
  <si>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</si>
  <si>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</si>
  <si>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</si>
  <si>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</si>
  <si>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</si>
  <si>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</si>
  <si>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</si>
  <si>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</si>
  <si>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</si>
  <si>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</si>
  <si>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</si>
  <si>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</si>
  <si>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</si>
  <si>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</si>
  <si>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</si>
  <si>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</si>
  <si>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</si>
  <si>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</si>
  <si>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</si>
  <si>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</si>
  <si>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</si>
  <si>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</si>
  <si>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</si>
  <si>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</si>
  <si>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</si>
  <si>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</si>
  <si>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</si>
  <si>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</si>
  <si>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</si>
  <si>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</si>
  <si>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</si>
  <si>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</si>
  <si>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</si>
  <si>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</si>
  <si>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</si>
  <si>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</si>
  <si>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</si>
  <si>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</si>
  <si>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</si>
  <si>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</si>
  <si>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</si>
  <si>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</si>
  <si>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</si>
  <si>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</si>
  <si>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</si>
  <si>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</si>
  <si>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</si>
  <si>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</si>
  <si>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</si>
  <si>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</si>
  <si>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</si>
  <si>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</si>
  <si>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</si>
  <si>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</si>
  <si>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</si>
  <si>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</si>
  <si>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</si>
  <si>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</si>
  <si>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</si>
  <si>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</si>
  <si>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</si>
  <si>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</si>
  <si>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</si>
  <si>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</si>
  <si>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</si>
  <si>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</si>
  <si>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</si>
  <si>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</si>
  <si>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</si>
  <si>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</si>
  <si>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</si>
  <si>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</si>
  <si>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</si>
  <si>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</si>
  <si>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</si>
  <si>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</si>
  <si>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</si>
  <si>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</si>
  <si>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</si>
  <si>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</si>
  <si>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</si>
  <si>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</si>
  <si>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</si>
  <si>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</si>
  <si>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</si>
  <si>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</si>
  <si>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</si>
  <si>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</si>
  <si>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</si>
  <si>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</si>
  <si>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</si>
  <si>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</si>
  <si>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</si>
  <si>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</si>
  <si>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</si>
  <si>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</si>
  <si>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</si>
  <si>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</si>
  <si>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</si>
  <si>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</si>
  <si>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</si>
  <si>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</si>
  <si>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</si>
  <si>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</si>
  <si>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</si>
  <si>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</si>
  <si>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</si>
  <si>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</si>
  <si>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</si>
  <si>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</si>
  <si>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</si>
  <si>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</si>
  <si>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</si>
  <si>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</si>
  <si>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</si>
  <si>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</si>
  <si>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</si>
  <si>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</si>
  <si>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</si>
  <si>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</si>
  <si>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</si>
  <si>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</si>
  <si>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</si>
  <si>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</si>
  <si>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</si>
  <si>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</si>
  <si>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</si>
  <si>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</si>
  <si>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</si>
  <si>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</si>
  <si>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</si>
  <si>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</si>
  <si>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</si>
  <si>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</si>
  <si>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</si>
  <si>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</si>
  <si>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</si>
  <si>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</si>
  <si>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</si>
  <si>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</si>
  <si>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</si>
  <si>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</si>
  <si>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</si>
  <si>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</si>
  <si>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</si>
  <si>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</si>
  <si>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</si>
  <si>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</si>
  <si>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</si>
  <si>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</si>
  <si>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</si>
  <si>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</si>
  <si>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</si>
  <si>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</si>
  <si>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</si>
  <si>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</si>
  <si>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</si>
  <si>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</si>
  <si>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</si>
  <si>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</si>
  <si>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</si>
  <si>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</si>
  <si>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</si>
  <si>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</si>
  <si>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</si>
  <si>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</si>
  <si>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</si>
  <si>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</si>
  <si>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</si>
  <si>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</si>
  <si>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</si>
  <si>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</si>
  <si>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</si>
  <si>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</si>
  <si>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</si>
  <si>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</si>
  <si>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</si>
  <si>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</si>
  <si>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</si>
  <si>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</si>
  <si>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</si>
  <si>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</si>
  <si>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</si>
  <si>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</si>
  <si>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</si>
  <si>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</si>
  <si>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</si>
  <si>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</si>
  <si>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</si>
  <si>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</si>
  <si>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</si>
  <si>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</si>
  <si>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</si>
  <si>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</si>
  <si>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</si>
  <si>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</si>
  <si>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</si>
  <si>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</si>
  <si>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</si>
  <si>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</si>
  <si>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</si>
  <si>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</si>
  <si>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</si>
  <si>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</si>
  <si>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</si>
  <si>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</si>
  <si>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</si>
  <si>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</si>
  <si>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</si>
  <si>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</si>
  <si>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</si>
  <si>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</si>
  <si>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</si>
  <si>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</si>
  <si>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</si>
  <si>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</si>
  <si>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</si>
  <si>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</si>
  <si>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</si>
  <si>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</si>
  <si>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</si>
  <si>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</si>
  <si>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</si>
  <si>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</si>
  <si>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</si>
  <si>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</si>
  <si>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</si>
  <si>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</si>
  <si>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</si>
  <si>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</si>
  <si>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</si>
  <si>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</si>
  <si>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</si>
  <si>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</si>
  <si>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</si>
  <si>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</si>
  <si>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</si>
  <si>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</si>
  <si>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</si>
  <si>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</si>
  <si>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</si>
  <si>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</si>
  <si>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</si>
  <si>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</si>
  <si>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</si>
  <si>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</si>
  <si>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</si>
  <si>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</si>
  <si>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</si>
  <si>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</si>
  <si>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</si>
  <si>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</si>
  <si>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</si>
  <si>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</si>
  <si>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</si>
  <si>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</si>
  <si>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</si>
  <si>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</si>
  <si>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</si>
  <si>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</si>
  <si>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</si>
  <si>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</si>
  <si>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</si>
  <si>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</si>
  <si>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</si>
  <si>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</si>
  <si>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</si>
  <si>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</si>
  <si>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</si>
  <si>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</si>
  <si>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</si>
  <si>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</si>
  <si>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</si>
  <si>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</si>
  <si>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</si>
  <si>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</si>
  <si>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</si>
  <si>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</si>
  <si>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</si>
  <si>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</si>
  <si>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</si>
  <si>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</si>
  <si>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</si>
  <si>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</si>
  <si>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</si>
  <si>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</si>
  <si>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</si>
  <si>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</si>
  <si>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</si>
  <si>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</si>
  <si>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</si>
  <si>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</si>
  <si>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</si>
  <si>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</si>
  <si>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</si>
  <si>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</si>
  <si>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</si>
  <si>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</si>
  <si>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</si>
  <si>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</si>
  <si>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</si>
  <si>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</si>
  <si>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</si>
  <si>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</si>
  <si>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</si>
  <si>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</si>
  <si>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</si>
  <si>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</si>
  <si>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</si>
  <si>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</si>
  <si>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</si>
  <si>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</si>
  <si>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</si>
  <si>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</si>
  <si>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</si>
  <si>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</si>
  <si>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</si>
  <si>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</si>
  <si>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</si>
  <si>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</si>
  <si>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</si>
  <si>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</si>
  <si>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</si>
  <si>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</si>
  <si>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</si>
  <si>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</si>
  <si>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</si>
  <si>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</si>
  <si>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</si>
  <si>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</si>
  <si>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</si>
  <si>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</si>
  <si>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</si>
  <si>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</si>
  <si>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</si>
  <si>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</si>
  <si>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</si>
  <si>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</si>
  <si>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</si>
  <si>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</si>
  <si>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</si>
  <si>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</si>
  <si>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</si>
  <si>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</si>
  <si>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</si>
  <si>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</si>
  <si>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</si>
  <si>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</si>
  <si>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</si>
  <si>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</si>
  <si>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</si>
  <si>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</si>
  <si>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</si>
  <si>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</si>
  <si>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</si>
  <si>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</si>
  <si>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</si>
  <si>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</si>
  <si>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</si>
  <si>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</si>
  <si>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</si>
  <si>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</si>
  <si>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</si>
  <si>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</si>
  <si>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</si>
  <si>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</si>
  <si>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</si>
  <si>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</si>
  <si>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</si>
  <si>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</si>
  <si>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</si>
  <si>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</si>
  <si>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</si>
  <si>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</si>
  <si>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</si>
  <si>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</si>
  <si>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</si>
  <si>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</si>
  <si>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</si>
  <si>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</si>
  <si>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</si>
  <si>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</si>
  <si>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</si>
  <si>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</si>
  <si>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</si>
  <si>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</si>
  <si>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</si>
  <si>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</si>
  <si>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</si>
  <si>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</si>
  <si>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</si>
  <si>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</si>
  <si>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</si>
  <si>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</si>
  <si>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</si>
  <si>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</si>
  <si>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</si>
  <si>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</si>
  <si>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</si>
  <si>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</si>
  <si>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</si>
  <si>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</si>
  <si>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</si>
  <si>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</si>
  <si>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</si>
  <si>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</si>
  <si>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</si>
  <si>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</si>
  <si>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</si>
  <si>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</si>
  <si>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</si>
  <si>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</si>
  <si>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</si>
  <si>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</si>
  <si>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</si>
  <si>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</si>
  <si>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</si>
  <si>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</si>
  <si>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</si>
  <si>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</si>
  <si>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</si>
  <si>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</si>
  <si>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</si>
  <si>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</si>
  <si>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</si>
  <si>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</si>
  <si>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</si>
  <si>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</si>
  <si>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</si>
  <si>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</si>
  <si>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</si>
  <si>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</si>
  <si>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</si>
  <si>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</si>
  <si>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</si>
  <si>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</si>
  <si>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</si>
  <si>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</si>
  <si>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</si>
  <si>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</si>
  <si>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</si>
  <si>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</si>
  <si>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</si>
  <si>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</si>
  <si>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</si>
  <si>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</si>
  <si>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</si>
  <si>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</si>
  <si>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</si>
  <si>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</si>
  <si>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</si>
  <si>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</si>
  <si>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</si>
  <si>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</si>
  <si>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</si>
  <si>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</si>
  <si>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</si>
  <si>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</si>
  <si>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</si>
  <si>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</si>
  <si>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</si>
  <si>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</si>
  <si>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</si>
  <si>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</si>
  <si>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</si>
  <si>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</si>
  <si>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</si>
  <si>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</si>
  <si>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</si>
  <si>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</si>
  <si>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</si>
  <si>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</si>
  <si>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</si>
  <si>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</si>
  <si>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</si>
  <si>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</si>
  <si>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</si>
  <si>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</si>
  <si>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</si>
  <si>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</si>
  <si>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</si>
  <si>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</si>
  <si>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</si>
  <si>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</si>
  <si>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</si>
  <si>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</si>
  <si>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</si>
  <si>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</si>
  <si>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</si>
  <si>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</si>
  <si>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</si>
  <si>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</si>
  <si>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</si>
  <si>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</si>
  <si>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</si>
  <si>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</si>
  <si>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</si>
  <si>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</si>
  <si>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</si>
  <si>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</si>
  <si>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</si>
  <si>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</si>
  <si>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</si>
  <si>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</si>
  <si>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</si>
  <si>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</si>
  <si>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</si>
  <si>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</si>
  <si>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</si>
  <si>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</si>
  <si>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</si>
  <si>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</si>
  <si>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</si>
  <si>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</si>
  <si>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</si>
  <si>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</si>
  <si>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</si>
  <si>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</si>
  <si>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</si>
  <si>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</si>
  <si>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</si>
  <si>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</si>
  <si>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</si>
  <si>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</si>
  <si>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</si>
  <si>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</si>
  <si>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</si>
  <si>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</si>
  <si>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</si>
  <si>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</si>
  <si>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</si>
  <si>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</si>
  <si>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</si>
  <si>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</si>
  <si>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</si>
  <si>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</si>
  <si>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</si>
  <si>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</si>
  <si>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</si>
  <si>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</si>
  <si>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</si>
  <si>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</si>
  <si>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</si>
  <si>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</si>
  <si>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</si>
  <si>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</si>
  <si>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</si>
  <si>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</si>
  <si>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</si>
  <si>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</si>
  <si>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</si>
  <si>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</si>
  <si>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</si>
  <si>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</si>
  <si>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</si>
  <si>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</si>
  <si>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</si>
  <si>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</si>
  <si>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</si>
  <si>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</si>
  <si>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</si>
  <si>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</si>
  <si>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</si>
  <si>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</si>
  <si>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</si>
  <si>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</si>
  <si>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</si>
  <si>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</si>
  <si>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</si>
  <si>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</si>
  <si>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</si>
  <si>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</si>
  <si>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</si>
  <si>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</si>
  <si>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</si>
  <si>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</si>
  <si>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</si>
  <si>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</si>
  <si>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</si>
  <si>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</si>
  <si>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</si>
  <si>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</si>
  <si>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</si>
  <si>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</si>
  <si>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</si>
  <si>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</si>
  <si>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</si>
  <si>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</si>
  <si>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</si>
  <si>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</si>
  <si>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</si>
  <si>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</si>
  <si>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</si>
  <si>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</si>
  <si>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</si>
  <si>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</si>
  <si>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</si>
  <si>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</si>
  <si>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</si>
  <si>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</si>
  <si>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</si>
  <si>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</si>
  <si>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</si>
  <si>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</si>
  <si>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</si>
  <si>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</si>
  <si>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</si>
  <si>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</si>
  <si>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</si>
  <si>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</si>
  <si>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</si>
  <si>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</si>
  <si>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</si>
  <si>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</si>
  <si>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</si>
  <si>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</si>
  <si>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</si>
  <si>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</si>
  <si>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</si>
  <si>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</si>
  <si>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</si>
  <si>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</si>
  <si>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</si>
  <si>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</si>
  <si>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</si>
  <si>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</si>
  <si>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</si>
  <si>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</si>
  <si>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</si>
  <si>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</si>
  <si>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</si>
  <si>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</si>
  <si>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</si>
  <si>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</si>
  <si>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</si>
  <si>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</si>
  <si>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</si>
  <si>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</si>
  <si>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</si>
  <si>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</si>
  <si>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</si>
  <si>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</si>
  <si>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</si>
  <si>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</si>
  <si>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</si>
  <si>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</si>
  <si>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</si>
  <si>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</si>
  <si>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</si>
  <si>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</si>
  <si>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</si>
  <si>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</si>
  <si>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</si>
  <si>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</si>
  <si>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</si>
  <si>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</si>
  <si>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</si>
  <si>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</si>
  <si>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</si>
  <si>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</si>
  <si>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</si>
  <si>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</si>
  <si>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</si>
  <si>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</si>
  <si>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</si>
  <si>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</si>
  <si>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</si>
  <si>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</si>
  <si>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</si>
  <si>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</si>
  <si>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</si>
  <si>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</si>
  <si>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</si>
  <si>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</si>
  <si>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</si>
  <si>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</si>
  <si>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</si>
  <si>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</si>
  <si>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</si>
  <si>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</si>
  <si>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</si>
  <si>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</si>
  <si>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</si>
  <si>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</si>
  <si>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</si>
  <si>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</si>
  <si>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</si>
  <si>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</si>
  <si>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</si>
  <si>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</si>
  <si>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</si>
  <si>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</si>
  <si>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</si>
  <si>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</si>
  <si>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</si>
  <si>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</si>
  <si>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</si>
  <si>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</si>
  <si>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</si>
  <si>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</si>
  <si>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</si>
  <si>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</si>
  <si>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</si>
  <si>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</si>
  <si>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</si>
  <si>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</si>
  <si>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</si>
  <si>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</si>
  <si>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</si>
  <si>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</si>
  <si>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</si>
  <si>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</si>
  <si>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</si>
  <si>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</si>
  <si>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</si>
  <si>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</si>
  <si>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</si>
  <si>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</si>
  <si>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</si>
  <si>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</si>
  <si>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</si>
  <si>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</si>
  <si>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</si>
  <si>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</si>
  <si>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</si>
  <si>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</si>
  <si>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</si>
  <si>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</si>
  <si>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</si>
  <si>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</si>
  <si>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</si>
  <si>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</si>
  <si>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</si>
  <si>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</si>
  <si>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</si>
  <si>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</si>
  <si>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</si>
  <si>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</si>
  <si>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</si>
  <si>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</si>
  <si>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</si>
  <si>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</si>
  <si>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</si>
  <si>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</si>
  <si>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</si>
  <si>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</si>
  <si>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</si>
  <si>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</si>
  <si>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</si>
  <si>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</si>
  <si>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</si>
  <si>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</si>
  <si>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</si>
  <si>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</si>
  <si>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</si>
  <si>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</si>
  <si>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</si>
  <si>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</si>
  <si>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</si>
  <si>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</si>
  <si>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</si>
  <si>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</si>
  <si>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</si>
  <si>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</si>
  <si>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</si>
  <si>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</si>
  <si>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</si>
  <si>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</si>
  <si>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</si>
  <si>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</si>
  <si>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</si>
  <si>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</si>
  <si>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</si>
  <si>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</si>
  <si>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</si>
  <si>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</si>
  <si>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</si>
  <si>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</si>
  <si>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</si>
  <si>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</si>
  <si>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</si>
  <si>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</si>
  <si>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</si>
  <si>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</si>
  <si>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</si>
  <si>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</si>
  <si>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</si>
  <si>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</si>
  <si>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</si>
  <si>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</si>
  <si>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</si>
  <si>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</si>
  <si>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</si>
  <si>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</si>
  <si>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</si>
  <si>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</si>
  <si>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</si>
  <si>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</si>
  <si>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</si>
  <si>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</si>
  <si>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</si>
  <si>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</si>
  <si>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</si>
  <si>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</si>
  <si>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</si>
  <si>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</si>
  <si>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</si>
  <si>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</si>
  <si>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</si>
  <si>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</si>
  <si>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</si>
  <si>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</si>
  <si>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</si>
  <si>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</si>
  <si>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</si>
  <si>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</si>
  <si>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</si>
  <si>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</si>
  <si>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</si>
  <si>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</si>
  <si>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</si>
  <si>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</si>
  <si>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</si>
  <si>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</si>
  <si>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</si>
  <si>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</si>
  <si>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</si>
  <si>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</si>
  <si>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</si>
  <si>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</si>
  <si>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</si>
  <si>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</si>
  <si>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</si>
  <si>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</si>
  <si>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</si>
  <si>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</si>
  <si>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</si>
  <si>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</si>
  <si>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</si>
  <si>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</si>
  <si>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</si>
  <si>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</si>
  <si>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</si>
  <si>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</si>
  <si>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</si>
  <si>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</si>
  <si>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</si>
  <si>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</si>
  <si>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</si>
  <si>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</si>
  <si>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</si>
  <si>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</si>
  <si>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</si>
  <si>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</si>
  <si>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</si>
  <si>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</si>
  <si>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</si>
  <si>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</si>
  <si>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</si>
  <si>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</si>
  <si>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</si>
  <si>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</si>
  <si>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</si>
  <si>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</si>
  <si>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</si>
  <si>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</si>
  <si>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</si>
  <si>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</si>
  <si>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</si>
  <si>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</si>
  <si>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</si>
  <si>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</si>
  <si>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</si>
  <si>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</si>
  <si>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</si>
  <si>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</si>
  <si>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</si>
  <si>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</si>
  <si>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</si>
  <si>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</si>
  <si>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</si>
  <si>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</si>
  <si>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</si>
  <si>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</si>
  <si>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</si>
  <si>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</si>
  <si>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</si>
  <si>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</si>
  <si>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</si>
  <si>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</si>
  <si>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</si>
  <si>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</si>
  <si>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</si>
  <si>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</si>
  <si>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</si>
  <si>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</si>
  <si>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</si>
  <si>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</si>
  <si>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</si>
  <si>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</si>
  <si>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</si>
  <si>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</si>
  <si>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</si>
  <si>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</si>
  <si>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</si>
  <si>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</si>
  <si>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</si>
  <si>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</si>
  <si>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</si>
  <si>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</si>
  <si>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</si>
  <si>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</si>
  <si>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</si>
  <si>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</si>
  <si>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</si>
  <si>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</si>
  <si>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</si>
  <si>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</si>
  <si>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</si>
  <si>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</si>
  <si>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</si>
  <si>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</si>
  <si>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</si>
  <si>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</si>
  <si>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</si>
  <si>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</si>
  <si>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</si>
  <si>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</si>
  <si>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</si>
  <si>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</si>
  <si>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</si>
  <si>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</si>
  <si>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</si>
  <si>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</si>
  <si>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</si>
  <si>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</si>
  <si>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</si>
  <si>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</si>
  <si>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</si>
  <si>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</si>
  <si>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</si>
  <si>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</si>
  <si>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</si>
  <si>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</si>
  <si>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</si>
  <si>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</si>
  <si>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</si>
  <si>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</si>
  <si>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</si>
  <si>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</si>
  <si>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</si>
  <si>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</si>
  <si>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</si>
  <si>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</si>
  <si>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</si>
  <si>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</si>
  <si>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</si>
  <si>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</si>
  <si>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</si>
  <si>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</si>
  <si>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</si>
  <si>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</si>
  <si>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</si>
  <si>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</si>
  <si>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</si>
  <si>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</si>
  <si>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</si>
  <si>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</si>
  <si>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</si>
  <si>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</si>
  <si>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</si>
  <si>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</si>
  <si>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</si>
  <si>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</si>
  <si>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</si>
  <si>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</si>
  <si>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</si>
  <si>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</si>
  <si>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</si>
  <si>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</si>
  <si>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</si>
  <si>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</si>
  <si>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</si>
  <si>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</si>
  <si>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</si>
  <si>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</si>
  <si>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</si>
  <si>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</si>
  <si>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</si>
  <si>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</si>
  <si>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</si>
  <si>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</si>
  <si>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</si>
  <si>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</si>
  <si>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</si>
  <si>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</si>
  <si>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</si>
  <si>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</si>
  <si>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</si>
  <si>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</si>
  <si>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</si>
  <si>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</si>
  <si>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</si>
  <si>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</si>
  <si>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</si>
  <si>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</si>
  <si>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</si>
  <si>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</si>
  <si>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</si>
  <si>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</si>
  <si>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</si>
  <si>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</si>
  <si>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</si>
  <si>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</si>
  <si>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</si>
  <si>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</si>
  <si>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</si>
  <si>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</si>
  <si>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</si>
  <si>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</si>
  <si>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</si>
  <si>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</si>
  <si>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</si>
  <si>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</si>
  <si>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</si>
  <si>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</si>
  <si>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</si>
  <si>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</si>
  <si>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</si>
  <si>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</si>
  <si>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</si>
  <si>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</si>
  <si>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</si>
  <si>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</si>
  <si>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</si>
  <si>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</si>
  <si>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</si>
  <si>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</si>
  <si>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</si>
  <si>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</si>
  <si>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</si>
  <si>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</si>
  <si>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</si>
  <si>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</si>
  <si>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</si>
  <si>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</si>
  <si>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</si>
  <si>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</si>
  <si>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</si>
  <si>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</si>
  <si>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</si>
  <si>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</si>
  <si>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</si>
  <si>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</si>
  <si>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</si>
  <si>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</si>
  <si>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</si>
  <si>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</si>
  <si>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</si>
  <si>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</si>
  <si>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</si>
  <si>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</si>
  <si>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</si>
  <si>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</si>
  <si>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</si>
  <si>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</si>
  <si>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</si>
  <si>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</si>
  <si>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</si>
  <si>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</si>
  <si>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</si>
  <si>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</si>
  <si>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</si>
  <si>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</si>
  <si>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</si>
  <si>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</si>
  <si>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</si>
  <si>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</si>
  <si>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</si>
  <si>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</si>
  <si>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</si>
  <si>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</si>
  <si>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</si>
  <si>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</si>
  <si>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</si>
  <si>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</si>
  <si>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</si>
  <si>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</si>
  <si>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</si>
  <si>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</si>
  <si>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</si>
  <si>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</si>
  <si>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</si>
  <si>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</si>
  <si>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</si>
  <si>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</si>
  <si>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</si>
  <si>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</si>
  <si>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</si>
  <si>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</si>
  <si>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</si>
  <si>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</si>
  <si>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</si>
  <si>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</si>
  <si>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</si>
  <si>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</si>
  <si>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</si>
  <si>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</si>
  <si>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</si>
  <si>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</si>
  <si>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</si>
  <si>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</si>
  <si>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</si>
  <si>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</si>
  <si>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</si>
  <si>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</si>
  <si>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</si>
  <si>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</si>
  <si>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</si>
  <si>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</si>
  <si>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</si>
  <si>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</si>
  <si>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</si>
  <si>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</si>
  <si>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</si>
  <si>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</si>
  <si>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</si>
  <si>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</si>
  <si>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</si>
  <si>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</si>
  <si>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</si>
  <si>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</si>
  <si>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</si>
  <si>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</si>
  <si>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</si>
  <si>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</si>
  <si>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</si>
  <si>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</si>
  <si>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</si>
  <si>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</si>
  <si>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</si>
  <si>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</si>
  <si>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</si>
  <si>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</si>
  <si>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</si>
  <si>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</si>
  <si>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</si>
  <si>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</si>
  <si>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</si>
  <si>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</si>
  <si>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</si>
  <si>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</si>
  <si>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</si>
  <si>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</si>
  <si>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</si>
  <si>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</si>
  <si>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</si>
  <si>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</si>
  <si>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</si>
  <si>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</si>
  <si>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</si>
  <si>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</si>
  <si>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</si>
  <si>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</si>
  <si>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</si>
  <si>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</si>
  <si>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</si>
  <si>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</si>
  <si>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</si>
  <si>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</si>
  <si>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</si>
  <si>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</si>
  <si>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</si>
  <si>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</si>
  <si>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</si>
  <si>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</si>
  <si>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</si>
  <si>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</si>
  <si>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</si>
  <si>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</si>
  <si>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</si>
  <si>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</si>
  <si>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</si>
  <si>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</si>
  <si>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</si>
  <si>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</si>
  <si>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</si>
  <si>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</si>
  <si>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</si>
  <si>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</si>
  <si>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</si>
  <si>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</si>
  <si>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</si>
  <si>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</si>
  <si>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</si>
  <si>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</si>
  <si>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</si>
  <si>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</si>
  <si>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</si>
  <si>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</si>
  <si>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</si>
  <si>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</si>
  <si>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</si>
  <si>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</si>
  <si>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</si>
  <si>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</si>
  <si>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</si>
  <si>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</si>
  <si>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</si>
  <si>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</si>
  <si>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</si>
  <si>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</si>
  <si>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</si>
  <si>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</si>
  <si>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</si>
  <si>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</si>
  <si>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</si>
  <si>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</si>
  <si>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</si>
  <si>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</si>
  <si>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</si>
  <si>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</si>
  <si>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</si>
  <si>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</si>
  <si>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</si>
  <si>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</si>
  <si>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</si>
  <si>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</si>
  <si>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</si>
  <si>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</si>
  <si>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</si>
  <si>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</si>
  <si>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</si>
  <si>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</si>
  <si>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</si>
  <si>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</si>
  <si>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</si>
  <si>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</si>
  <si>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</si>
  <si>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</si>
  <si>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</si>
  <si>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</si>
  <si>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</si>
  <si>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</si>
  <si>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</si>
  <si>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</si>
  <si>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</si>
  <si>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</si>
  <si>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</si>
  <si>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</si>
  <si>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</si>
  <si>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</si>
  <si>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</si>
  <si>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</si>
  <si>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</si>
  <si>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</si>
  <si>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</si>
  <si>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</si>
  <si>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</si>
  <si>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</si>
  <si>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</si>
  <si>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</si>
  <si>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</si>
  <si>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</si>
  <si>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</si>
  <si>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</si>
  <si>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</si>
  <si>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</si>
  <si>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</si>
  <si>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</si>
  <si>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</si>
  <si>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</si>
  <si>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</si>
  <si>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</si>
  <si>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</si>
  <si>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</si>
  <si>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</si>
  <si>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</si>
  <si>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</si>
  <si>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</si>
  <si>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</si>
  <si>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</si>
  <si>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</si>
  <si>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</si>
  <si>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</si>
  <si>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</si>
  <si>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</si>
  <si>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</si>
  <si>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</si>
  <si>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</si>
  <si>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</si>
  <si>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</si>
  <si>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</si>
  <si>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</si>
  <si>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</si>
  <si>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</si>
  <si>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</si>
  <si>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</si>
  <si>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</si>
  <si>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</si>
  <si>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</si>
  <si>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</si>
  <si>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</si>
  <si>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</si>
  <si>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</si>
  <si>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</si>
  <si>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</si>
  <si>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</si>
  <si>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</si>
  <si>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</si>
  <si>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</si>
  <si>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</si>
  <si>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</si>
  <si>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</si>
  <si>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</si>
  <si>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</si>
  <si>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</si>
  <si>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</si>
  <si>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</si>
  <si>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</si>
  <si>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</si>
  <si>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</si>
  <si>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</si>
  <si>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</si>
  <si>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</si>
  <si>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</si>
  <si>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</si>
  <si>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</si>
  <si>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</si>
  <si>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</si>
  <si>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</si>
  <si>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</si>
  <si>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</si>
  <si>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</si>
  <si>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</si>
  <si>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</si>
  <si>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</si>
  <si>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</si>
  <si>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</si>
  <si>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</si>
  <si>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</si>
  <si>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</si>
  <si>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</si>
  <si>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</si>
  <si>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</si>
  <si>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</si>
  <si>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</si>
  <si>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</si>
  <si>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</si>
  <si>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</si>
  <si>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</si>
  <si>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</si>
  <si>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</si>
  <si>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</si>
  <si>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</si>
  <si>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</si>
  <si>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</si>
  <si>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</si>
  <si>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</si>
  <si>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</si>
  <si>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</si>
  <si>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</si>
  <si>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</si>
  <si>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</si>
  <si>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</si>
  <si>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</si>
  <si>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</si>
  <si>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</si>
  <si>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</si>
  <si>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</si>
  <si>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</si>
  <si>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</si>
  <si>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</si>
  <si>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</si>
  <si>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</si>
  <si>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</si>
  <si>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</si>
  <si>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</si>
  <si>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</si>
  <si>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</si>
  <si>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</si>
  <si>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</si>
  <si>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</si>
  <si>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</si>
  <si>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</si>
  <si>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</si>
  <si>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</si>
  <si>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</si>
  <si>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</si>
  <si>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</si>
  <si>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</si>
  <si>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</si>
  <si>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</si>
  <si>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</si>
  <si>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</si>
  <si>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</si>
  <si>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</si>
  <si>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</si>
  <si>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</si>
  <si>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</si>
  <si>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</si>
  <si>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</si>
  <si>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</si>
  <si>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</si>
  <si>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</si>
  <si>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</si>
  <si>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</si>
  <si>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</si>
  <si>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</si>
  <si>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</si>
  <si>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</si>
  <si>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</si>
  <si>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</si>
  <si>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</si>
  <si>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</si>
  <si>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</si>
  <si>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</si>
  <si>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</si>
  <si>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</si>
  <si>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</si>
  <si>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</si>
  <si>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</si>
  <si>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</si>
  <si>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</si>
  <si>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</si>
  <si>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</si>
  <si>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</si>
  <si>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</si>
  <si>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</si>
  <si>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</si>
  <si>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</si>
  <si>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</si>
  <si>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</si>
  <si>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</si>
  <si>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</si>
  <si>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</si>
  <si>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</si>
  <si>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</si>
  <si>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</si>
  <si>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</si>
  <si>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</si>
  <si>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</si>
  <si>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</si>
  <si>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</si>
  <si>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</si>
  <si>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</si>
  <si>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</si>
  <si>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</si>
  <si>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</si>
  <si>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</si>
  <si>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</si>
  <si>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</si>
  <si>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</si>
  <si>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</si>
  <si>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</si>
  <si>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</si>
  <si>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</si>
  <si>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</si>
  <si>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</si>
  <si>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</si>
  <si>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</si>
  <si>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</si>
  <si>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</si>
  <si>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</si>
  <si>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</si>
  <si>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</si>
  <si>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</si>
  <si>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</si>
  <si>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</si>
  <si>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</si>
  <si>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</si>
  <si>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</si>
  <si>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</si>
  <si>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</si>
  <si>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</si>
  <si>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</si>
  <si>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</si>
  <si>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</si>
  <si>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</si>
  <si>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</si>
  <si>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</si>
  <si>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</si>
  <si>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</si>
  <si>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</si>
  <si>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</si>
  <si>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</si>
  <si>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</si>
  <si>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</si>
  <si>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</si>
  <si>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</si>
  <si>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</si>
  <si>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</si>
  <si>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</si>
  <si>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</si>
  <si>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</si>
  <si>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</si>
  <si>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</si>
  <si>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</si>
  <si>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</si>
  <si>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</si>
  <si>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</si>
  <si>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</si>
  <si>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</si>
  <si>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</si>
  <si>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</si>
  <si>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</si>
  <si>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</si>
  <si>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</si>
  <si>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</si>
  <si>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</si>
  <si>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</si>
  <si>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</si>
  <si>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</si>
  <si>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</si>
  <si>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</si>
  <si>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</si>
  <si>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</si>
  <si>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</si>
  <si>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</si>
  <si>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</si>
  <si>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</si>
  <si>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</si>
  <si>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</si>
  <si>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</si>
  <si>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</si>
  <si>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</si>
  <si>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</si>
  <si>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</si>
  <si>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</si>
  <si>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</si>
  <si>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</si>
  <si>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</si>
  <si>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</si>
  <si>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</si>
  <si>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</si>
  <si>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</si>
  <si>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</si>
  <si>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</si>
  <si>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</si>
  <si>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</si>
  <si>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</si>
  <si>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</si>
  <si>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</si>
  <si>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</si>
  <si>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</si>
  <si>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</si>
  <si>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</si>
  <si>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</si>
  <si>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</si>
  <si>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</si>
  <si>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</si>
  <si>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</si>
  <si>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</si>
  <si>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</si>
  <si>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</si>
  <si>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</si>
  <si>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</si>
  <si>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</si>
  <si>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</si>
  <si>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</si>
  <si>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</si>
  <si>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</si>
  <si>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</si>
  <si>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</si>
  <si>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</si>
  <si>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</si>
  <si>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</si>
  <si>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</si>
  <si>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</si>
  <si>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</si>
  <si>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</si>
  <si>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</si>
  <si>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</si>
  <si>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</si>
  <si>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</si>
  <si>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</si>
  <si>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</si>
  <si>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</si>
  <si>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</si>
  <si>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</si>
  <si>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</si>
  <si>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</si>
  <si>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</si>
  <si>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</si>
  <si>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</si>
  <si>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</si>
  <si>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</si>
  <si>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</si>
  <si>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</si>
  <si>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</si>
  <si>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</si>
  <si>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</si>
  <si>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</si>
  <si>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</si>
  <si>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</si>
  <si>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</si>
  <si>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</si>
  <si>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</si>
  <si>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</si>
  <si>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</si>
  <si>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</si>
  <si>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</si>
  <si>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</si>
  <si>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</si>
  <si>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</si>
  <si>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</si>
  <si>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</si>
  <si>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</si>
  <si>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</si>
  <si>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</si>
  <si>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</si>
  <si>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</si>
  <si>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</si>
  <si>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</si>
  <si>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</si>
  <si>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</si>
  <si>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</si>
  <si>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</si>
  <si>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</si>
  <si>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</si>
  <si>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</si>
  <si>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</si>
  <si>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</si>
  <si>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</si>
  <si>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</si>
  <si>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</si>
  <si>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</si>
  <si>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</si>
  <si>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</si>
  <si>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</si>
  <si>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</si>
  <si>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</si>
  <si>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</si>
  <si>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</si>
  <si>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</si>
  <si>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</si>
  <si>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</si>
  <si>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</si>
  <si>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</si>
  <si>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</si>
  <si>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</si>
  <si>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</si>
  <si>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</si>
  <si>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</si>
  <si>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</si>
  <si>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</si>
  <si>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</si>
  <si>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</si>
  <si>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</si>
  <si>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</si>
  <si>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</si>
  <si>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</si>
  <si>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</si>
  <si>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</si>
  <si>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</si>
  <si>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</si>
  <si>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</si>
  <si>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</si>
  <si>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</si>
  <si>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</si>
  <si>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</si>
  <si>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</si>
  <si>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</si>
  <si>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</si>
  <si>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</si>
  <si>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</si>
  <si>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</si>
  <si>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</si>
  <si>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</si>
  <si>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</si>
  <si>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</si>
  <si>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</si>
  <si>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</si>
  <si>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</si>
  <si>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</si>
  <si>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</si>
  <si>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</si>
  <si>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</si>
  <si>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</si>
  <si>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</si>
  <si>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</si>
  <si>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</si>
  <si>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</si>
  <si>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</si>
  <si>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</si>
  <si>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</si>
  <si>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</si>
  <si>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</si>
  <si>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</si>
  <si>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</si>
  <si>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</si>
  <si>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</si>
  <si>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</si>
  <si>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</si>
  <si>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</si>
  <si>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</si>
  <si>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</si>
  <si>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</si>
  <si>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</si>
  <si>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</si>
  <si>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</si>
  <si>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</si>
  <si>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</si>
  <si>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</si>
  <si>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</si>
  <si>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</si>
  <si>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</si>
  <si>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</si>
  <si>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</si>
  <si>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</si>
  <si>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</si>
  <si>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</si>
  <si>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</si>
  <si>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</si>
  <si>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</si>
  <si>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</si>
  <si>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</si>
  <si>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</si>
  <si>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</si>
  <si>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</si>
  <si>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</si>
  <si>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</si>
  <si>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</si>
  <si>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</si>
  <si>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</si>
  <si>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</si>
  <si>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</si>
  <si>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</si>
  <si>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</si>
  <si>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</si>
  <si>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</si>
  <si>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</si>
  <si>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</si>
  <si>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</si>
  <si>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</si>
  <si>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</si>
  <si>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</si>
  <si>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</si>
  <si>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</si>
  <si>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</si>
  <si>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</si>
  <si>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</si>
  <si>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</si>
  <si>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</si>
  <si>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</si>
  <si>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</si>
  <si>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</si>
  <si>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</si>
  <si>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</si>
  <si>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</si>
  <si>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</si>
  <si>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</si>
  <si>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</si>
  <si>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</si>
  <si>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</si>
  <si>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</si>
  <si>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</si>
  <si>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</si>
  <si>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</si>
  <si>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</si>
  <si>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</si>
  <si>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</si>
  <si>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</si>
  <si>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</si>
  <si>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</si>
  <si>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</si>
  <si>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</si>
  <si>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</si>
  <si>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</si>
  <si>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</si>
  <si>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</si>
  <si>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</si>
  <si>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</si>
  <si>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</si>
  <si>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</si>
  <si>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</si>
  <si>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</si>
  <si>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</si>
  <si>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</si>
  <si>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</si>
  <si>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</si>
  <si>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</si>
  <si>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</si>
  <si>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</si>
  <si>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</si>
  <si>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</si>
  <si>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</si>
  <si>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</si>
  <si>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</si>
  <si>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</si>
  <si>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</si>
  <si>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</si>
  <si>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</si>
  <si>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</si>
  <si>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</si>
  <si>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</si>
  <si>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</si>
  <si>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</si>
  <si>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</si>
  <si>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</si>
  <si>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</si>
  <si>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</si>
  <si>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</si>
  <si>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</si>
  <si>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</si>
  <si>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</si>
  <si>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</si>
  <si>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</si>
  <si>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</si>
  <si>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</si>
  <si>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</si>
  <si>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</si>
  <si>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</si>
  <si>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</si>
  <si>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</si>
  <si>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</si>
  <si>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</si>
  <si>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</si>
  <si>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</si>
  <si>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</si>
  <si>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</si>
  <si>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</si>
  <si>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</si>
  <si>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</si>
  <si>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</si>
  <si>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</si>
  <si>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</si>
  <si>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</si>
  <si>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</si>
  <si>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</si>
  <si>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</si>
  <si>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</si>
  <si>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</si>
  <si>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</si>
  <si>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</si>
  <si>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</si>
  <si>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</si>
  <si>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</si>
  <si>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</si>
  <si>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</si>
  <si>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</si>
  <si>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</si>
  <si>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</si>
  <si>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</si>
  <si>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</si>
  <si>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</si>
  <si>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</si>
  <si>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</si>
  <si>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</si>
  <si>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</si>
  <si>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</si>
  <si>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</si>
  <si>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</si>
  <si>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</si>
  <si>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</si>
  <si>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</si>
  <si>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</si>
  <si>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</si>
  <si>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</si>
  <si>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</si>
  <si>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</si>
  <si>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</si>
  <si>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</si>
  <si>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</si>
  <si>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</si>
  <si>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</si>
  <si>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</si>
  <si>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</si>
  <si>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</si>
  <si>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</si>
  <si>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</si>
  <si>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</si>
  <si>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</si>
  <si>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</si>
  <si>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</si>
  <si>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</si>
  <si>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</si>
  <si>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</si>
  <si>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</si>
  <si>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</si>
  <si>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</si>
  <si>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</si>
  <si>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</si>
  <si>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</si>
  <si>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</si>
  <si>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</si>
  <si>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</si>
  <si>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</si>
  <si>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</si>
  <si>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</si>
  <si>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</si>
  <si>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</si>
  <si>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</si>
  <si>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</si>
  <si>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</si>
  <si>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</si>
  <si>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</si>
  <si>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</si>
  <si>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</si>
  <si>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</si>
  <si>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</si>
  <si>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</si>
  <si>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</si>
  <si>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</si>
  <si>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</si>
  <si>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</si>
  <si>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</si>
  <si>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</si>
  <si>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</si>
  <si>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</si>
  <si>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</si>
  <si>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</si>
  <si>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</si>
  <si>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</si>
  <si>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</si>
  <si>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</si>
  <si>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</si>
  <si>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</si>
  <si>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</si>
  <si>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</si>
  <si>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</si>
  <si>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</si>
  <si>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</si>
  <si>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</si>
  <si>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</si>
  <si>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</si>
  <si>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</si>
  <si>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</si>
  <si>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</si>
  <si>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</si>
  <si>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</si>
  <si>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</si>
  <si>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</si>
  <si>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</si>
  <si>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</si>
  <si>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</si>
  <si>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</si>
  <si>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</si>
  <si>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</si>
  <si>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</si>
  <si>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</si>
  <si>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</si>
  <si>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</si>
  <si>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</si>
  <si>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</si>
  <si>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</si>
  <si>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</si>
  <si>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</si>
  <si>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</si>
  <si>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</si>
  <si>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</si>
  <si>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</si>
  <si>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</si>
  <si>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</si>
  <si>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</si>
  <si>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</si>
  <si>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</si>
  <si>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</si>
  <si>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</si>
  <si>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</si>
  <si>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</si>
  <si>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</si>
  <si>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</si>
  <si>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</si>
  <si>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</si>
  <si>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</si>
  <si>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</si>
  <si>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</si>
  <si>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</si>
  <si>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</si>
  <si>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</si>
  <si>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</si>
  <si>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</si>
  <si>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</si>
  <si>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</si>
  <si>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</si>
  <si>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</si>
  <si>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</si>
  <si>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</si>
  <si>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</si>
  <si>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</si>
  <si>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</si>
  <si>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</si>
  <si>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</si>
  <si>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</si>
  <si>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</si>
  <si>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</si>
  <si>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</si>
  <si>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</si>
  <si>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</si>
  <si>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</si>
  <si>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</si>
  <si>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</si>
  <si>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</si>
  <si>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</si>
  <si>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</si>
  <si>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</si>
  <si>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</si>
  <si>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</si>
  <si>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</si>
  <si>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</si>
  <si>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</si>
  <si>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</si>
  <si>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</si>
  <si>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</si>
  <si>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</si>
  <si>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</si>
  <si>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</si>
  <si>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</si>
  <si>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</si>
  <si>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</si>
  <si>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</si>
  <si>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</si>
  <si>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</si>
  <si>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</si>
  <si>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</si>
  <si>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</si>
  <si>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</si>
  <si>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</si>
  <si>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</si>
  <si>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</si>
  <si>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</si>
  <si>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</si>
  <si>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</si>
  <si>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</si>
  <si>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</si>
  <si>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</si>
  <si>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</si>
  <si>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</si>
  <si>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</si>
  <si>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</si>
  <si>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</si>
  <si>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</si>
  <si>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</si>
  <si>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</si>
  <si>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</si>
  <si>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</si>
  <si>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</si>
  <si>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</si>
  <si>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</si>
  <si>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</si>
  <si>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</si>
  <si>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</si>
  <si>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</si>
  <si>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</si>
  <si>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</si>
  <si>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</si>
  <si>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</si>
  <si>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</si>
  <si>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</si>
  <si>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</si>
  <si>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</si>
  <si>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</si>
  <si>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</si>
  <si>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</si>
  <si>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</si>
  <si>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</si>
  <si>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</si>
  <si>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</si>
  <si>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</si>
  <si>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</si>
  <si>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</si>
  <si>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</si>
  <si>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</si>
  <si>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</si>
  <si>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</si>
  <si>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</si>
  <si>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</si>
  <si>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</si>
  <si>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</si>
  <si>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</si>
  <si>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</si>
  <si>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</si>
  <si>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</si>
  <si>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</si>
  <si>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</si>
  <si>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</si>
  <si>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</si>
  <si>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</si>
  <si>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</si>
  <si>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</si>
  <si>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</si>
  <si>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</si>
  <si>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</si>
  <si>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</si>
  <si>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</si>
  <si>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</si>
  <si>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</si>
  <si>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</si>
  <si>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</si>
  <si>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</si>
  <si>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</si>
  <si>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</si>
  <si>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</si>
  <si>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</si>
  <si>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</si>
  <si>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</si>
  <si>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</si>
  <si>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</si>
  <si>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</si>
  <si>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</si>
  <si>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</si>
  <si>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</si>
  <si>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</si>
  <si>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</si>
  <si>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</si>
  <si>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</si>
  <si>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</si>
  <si>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</si>
  <si>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</si>
  <si>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</si>
  <si>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</si>
  <si>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</si>
  <si>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</si>
  <si>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</si>
  <si>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</si>
  <si>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</si>
  <si>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</si>
  <si>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</si>
  <si>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</si>
  <si>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</si>
  <si>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</si>
  <si>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</si>
  <si>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</si>
  <si>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</si>
  <si>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</si>
  <si>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</si>
  <si>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</si>
  <si>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</si>
  <si>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</si>
  <si>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</si>
  <si>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</si>
  <si>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</si>
  <si>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</si>
  <si>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</si>
  <si>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</si>
  <si>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</si>
  <si>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</si>
  <si>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</si>
  <si>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</si>
  <si>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</si>
  <si>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</si>
  <si>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</si>
  <si>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</si>
  <si>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</si>
  <si>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</si>
  <si>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</si>
  <si>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</si>
  <si>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</si>
  <si>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</si>
  <si>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</si>
  <si>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</si>
  <si>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</si>
  <si>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</si>
  <si>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</si>
  <si>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</si>
  <si>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</si>
  <si>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</si>
  <si>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</si>
  <si>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</si>
  <si>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</si>
  <si>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</si>
  <si>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</si>
  <si>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</si>
  <si>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</si>
  <si>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</si>
  <si>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</si>
  <si>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</si>
  <si>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</si>
  <si>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</si>
  <si>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</si>
  <si>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</si>
  <si>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</si>
  <si>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</si>
  <si>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</si>
  <si>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</si>
  <si>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</si>
  <si>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</si>
  <si>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</si>
  <si>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</si>
  <si>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</si>
  <si>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</si>
  <si>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</si>
  <si>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</si>
  <si>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</si>
  <si>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</si>
  <si>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</si>
  <si>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</si>
  <si>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</si>
  <si>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</si>
  <si>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</si>
  <si>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</si>
  <si>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</si>
  <si>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</si>
  <si>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</si>
  <si>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</si>
  <si>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</si>
  <si>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</si>
  <si>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</si>
  <si>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</si>
  <si>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</si>
  <si>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</si>
  <si>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</si>
  <si>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</si>
  <si>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</si>
  <si>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</si>
  <si>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</si>
  <si>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</si>
  <si>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</si>
  <si>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</si>
  <si>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</si>
  <si>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</si>
  <si>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</si>
  <si>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</si>
  <si>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</si>
  <si>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</si>
  <si>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</si>
  <si>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</si>
  <si>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</si>
  <si>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</si>
  <si>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</si>
  <si>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</si>
  <si>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</si>
  <si>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</si>
  <si>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</si>
  <si>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</si>
  <si>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</si>
  <si>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</si>
  <si>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</si>
  <si>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</si>
  <si>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</si>
  <si>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</si>
  <si>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</si>
  <si>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</si>
  <si>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</si>
  <si>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</si>
  <si>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</si>
  <si>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</si>
  <si>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</si>
  <si>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</si>
  <si>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</si>
  <si>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</si>
  <si>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</si>
  <si>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</si>
  <si>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</si>
  <si>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</si>
  <si>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</si>
  <si>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</si>
  <si>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</si>
  <si>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</si>
  <si>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</si>
  <si>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</si>
  <si>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</si>
  <si>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</si>
  <si>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</si>
  <si>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</si>
  <si>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</si>
  <si>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</si>
  <si>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</si>
  <si>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</si>
  <si>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</si>
  <si>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</si>
  <si>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</si>
  <si>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</si>
  <si>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</si>
  <si>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</si>
  <si>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</si>
  <si>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</si>
  <si>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</si>
  <si>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</si>
  <si>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</si>
  <si>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</si>
  <si>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</si>
  <si>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</si>
  <si>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</si>
  <si>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</si>
  <si>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</si>
  <si>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</si>
  <si>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</si>
  <si>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</si>
  <si>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</si>
  <si>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</si>
  <si>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</si>
  <si>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</si>
  <si>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</si>
  <si>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</si>
  <si>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</si>
  <si>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</si>
  <si>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</si>
  <si>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</si>
  <si>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</si>
  <si>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</si>
  <si>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</si>
  <si>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</si>
  <si>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</si>
  <si>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</si>
  <si>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</si>
  <si>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</si>
  <si>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</si>
  <si>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</si>
  <si>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</si>
  <si>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</si>
  <si>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</si>
  <si>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</si>
  <si>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</si>
  <si>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</si>
  <si>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</si>
  <si>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</si>
  <si>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</si>
  <si>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</si>
  <si>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</si>
  <si>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</si>
  <si>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</si>
  <si>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</si>
  <si>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</si>
  <si>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</si>
  <si>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</si>
  <si>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</si>
  <si>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</si>
  <si>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</si>
  <si>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</si>
  <si>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</si>
  <si>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</si>
  <si>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</si>
  <si>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</si>
  <si>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</si>
  <si>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</si>
  <si>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</si>
  <si>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</si>
  <si>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</si>
  <si>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</si>
  <si>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</si>
  <si>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</si>
  <si>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</si>
  <si>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</si>
  <si>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</si>
  <si>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</si>
  <si>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</si>
  <si>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</si>
  <si>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</si>
  <si>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</si>
  <si>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</si>
  <si>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</si>
  <si>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</si>
  <si>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</si>
  <si>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</si>
  <si>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</si>
  <si>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</si>
  <si>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</si>
  <si>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</si>
  <si>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</si>
  <si>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</si>
  <si>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</si>
  <si>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</si>
  <si>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</si>
  <si>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</si>
  <si>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</si>
  <si>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</si>
  <si>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</si>
  <si>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</si>
  <si>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</si>
  <si>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</si>
  <si>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</si>
  <si>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</si>
  <si>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</si>
  <si>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</si>
  <si>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</si>
  <si>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</si>
  <si>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</si>
  <si>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</si>
  <si>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</si>
  <si>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</si>
  <si>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</si>
  <si>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</si>
  <si>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</si>
  <si>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</si>
  <si>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</si>
  <si>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</si>
  <si>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</si>
  <si>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</si>
  <si>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</si>
  <si>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</si>
  <si>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</si>
  <si>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</si>
  <si>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</si>
  <si>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</si>
  <si>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</si>
  <si>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</si>
  <si>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</si>
  <si>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</si>
  <si>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</si>
  <si>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</si>
  <si>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</si>
  <si>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</si>
  <si>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</si>
  <si>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</si>
  <si>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</si>
  <si>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</si>
  <si>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</si>
  <si>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</si>
  <si>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</si>
  <si>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</si>
  <si>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</si>
  <si>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</si>
  <si>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</si>
  <si>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</si>
  <si>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</si>
  <si>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</si>
  <si>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</si>
  <si>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</si>
  <si>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</si>
  <si>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</si>
  <si>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</si>
  <si>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</si>
  <si>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</si>
  <si>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</si>
  <si>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</si>
  <si>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</si>
  <si>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</si>
  <si>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</si>
  <si>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</si>
  <si>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</si>
  <si>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</si>
  <si>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</si>
  <si>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</si>
  <si>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</si>
  <si>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</si>
  <si>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</si>
  <si>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</si>
  <si>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</si>
  <si>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</si>
  <si>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</si>
  <si>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</si>
  <si>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</si>
  <si>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</si>
  <si>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</si>
  <si>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</si>
  <si>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</si>
  <si>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</si>
  <si>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</si>
  <si>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</si>
  <si>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</si>
  <si>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</si>
  <si>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</si>
  <si>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</si>
  <si>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</si>
  <si>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</si>
  <si>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</si>
  <si>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</si>
  <si>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</si>
  <si>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</si>
  <si>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</si>
  <si>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</si>
  <si>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</si>
  <si>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</si>
  <si>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</si>
  <si>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</si>
  <si>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</si>
  <si>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</si>
  <si>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</si>
  <si>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</si>
  <si>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</si>
  <si>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</si>
  <si>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</si>
  <si>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</si>
  <si>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</si>
  <si>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</si>
  <si>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</si>
  <si>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</si>
  <si>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</si>
  <si>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</si>
  <si>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</si>
  <si>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</si>
  <si>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</si>
  <si>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</si>
  <si>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</si>
  <si>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</si>
  <si>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</si>
  <si>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</si>
  <si>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</si>
  <si>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</si>
  <si>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</si>
  <si>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</si>
  <si>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</si>
  <si>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</si>
  <si>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</si>
  <si>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</si>
  <si>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</si>
  <si>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</si>
  <si>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</si>
  <si>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</si>
  <si>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</si>
  <si>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</si>
  <si>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</si>
  <si>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</si>
  <si>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</si>
  <si>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</si>
  <si>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</si>
  <si>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</si>
  <si>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</si>
  <si>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</si>
  <si>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</si>
  <si>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</si>
  <si>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</si>
  <si>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</si>
  <si>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</si>
  <si>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</si>
  <si>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</si>
  <si>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</si>
  <si>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</si>
  <si>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</si>
  <si>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</si>
  <si>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</si>
  <si>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</si>
  <si>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</si>
  <si>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</si>
  <si>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</si>
  <si>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</si>
  <si>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</si>
  <si>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</si>
  <si>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</si>
  <si>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</si>
  <si>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</si>
  <si>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</si>
  <si>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</si>
  <si>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</si>
  <si>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</si>
  <si>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</si>
  <si>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</si>
  <si>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</si>
  <si>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</si>
  <si>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</si>
  <si>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</si>
  <si>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</si>
  <si>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</si>
  <si>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</si>
  <si>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</si>
  <si>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</si>
  <si>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</si>
  <si>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</si>
  <si>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</si>
  <si>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</si>
  <si>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</si>
  <si>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</si>
  <si>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</si>
  <si>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</si>
  <si>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</si>
  <si>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</si>
  <si>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</si>
  <si>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</si>
  <si>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</si>
  <si>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</si>
  <si>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</si>
  <si>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</si>
  <si>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</si>
  <si>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</si>
  <si>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</si>
  <si>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</si>
  <si>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</si>
  <si>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</si>
  <si>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</si>
  <si>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</si>
  <si>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</si>
  <si>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</si>
  <si>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</si>
  <si>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</si>
  <si>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</si>
  <si>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</si>
  <si>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</si>
  <si>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</si>
  <si>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</si>
  <si>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</si>
  <si>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</si>
  <si>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</si>
  <si>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</si>
  <si>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</si>
  <si>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</si>
  <si>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</si>
  <si>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</si>
  <si>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</si>
  <si>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</si>
  <si>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</si>
  <si>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</si>
  <si>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</si>
  <si>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</si>
  <si>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</si>
  <si>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</si>
  <si>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</si>
  <si>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</si>
  <si>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</si>
  <si>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</si>
  <si>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</si>
  <si>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</si>
  <si>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</si>
  <si>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</si>
  <si>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</si>
  <si>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</si>
  <si>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</si>
  <si>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</si>
  <si>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</si>
  <si>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</si>
  <si>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</si>
  <si>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</si>
  <si>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</si>
  <si>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</si>
  <si>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</si>
  <si>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</si>
  <si>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</si>
  <si>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</si>
  <si>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</si>
  <si>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</si>
  <si>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</si>
  <si>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</si>
  <si>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</si>
  <si>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</si>
  <si>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</si>
  <si>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</si>
  <si>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</si>
  <si>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</si>
  <si>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</si>
  <si>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</si>
  <si>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</si>
  <si>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</si>
  <si>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</si>
  <si>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</si>
  <si>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</si>
  <si>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</si>
  <si>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</si>
  <si>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</si>
  <si>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</si>
  <si>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</si>
  <si>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</si>
  <si>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</si>
  <si>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</si>
  <si>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</si>
  <si>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</si>
  <si>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</si>
  <si>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</si>
  <si>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</si>
  <si>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</si>
  <si>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</si>
  <si>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</si>
  <si>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</si>
  <si>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</si>
  <si>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</si>
  <si>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</si>
  <si>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</si>
  <si>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</si>
  <si>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</si>
  <si>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</si>
  <si>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</si>
  <si>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</si>
  <si>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</si>
  <si>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</si>
  <si>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</si>
  <si>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</si>
  <si>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</si>
  <si>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</si>
  <si>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</si>
  <si>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</si>
  <si>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</si>
  <si>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</si>
  <si>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</si>
  <si>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</si>
  <si>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</si>
  <si>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</si>
  <si>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</si>
  <si>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</si>
  <si>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</si>
  <si>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</si>
  <si>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</si>
  <si>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</si>
  <si>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</si>
  <si>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</si>
  <si>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</si>
  <si>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</si>
  <si>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</si>
  <si>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</si>
  <si>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</si>
  <si>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</si>
  <si>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</si>
  <si>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</si>
  <si>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</si>
  <si>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</si>
  <si>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</si>
  <si>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</si>
  <si>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</si>
  <si>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</si>
  <si>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</si>
  <si>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</si>
  <si>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</si>
  <si>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</si>
  <si>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</si>
  <si>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</si>
  <si>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</si>
  <si>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</si>
  <si>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</si>
  <si>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</si>
  <si>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</si>
  <si>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</si>
  <si>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</si>
  <si>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</si>
  <si>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</si>
  <si>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</si>
  <si>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</si>
  <si>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</si>
  <si>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</si>
  <si>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</si>
  <si>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</si>
  <si>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</si>
  <si>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</si>
  <si>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</si>
  <si>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</si>
  <si>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</si>
  <si>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</si>
  <si>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</si>
  <si>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</si>
  <si>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</si>
  <si>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</si>
  <si>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</si>
  <si>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</si>
  <si>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</si>
  <si>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</si>
  <si>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</si>
  <si>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</si>
  <si>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</si>
  <si>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</si>
  <si>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</si>
  <si>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</si>
  <si>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</si>
  <si>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</si>
  <si>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</si>
  <si>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</si>
  <si>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</si>
  <si>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</si>
  <si>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</si>
  <si>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</si>
  <si>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</si>
  <si>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</si>
  <si>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</si>
  <si>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</si>
  <si>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</si>
  <si>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</si>
  <si>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</si>
  <si>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</si>
  <si>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</si>
  <si>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</si>
  <si>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</si>
  <si>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</si>
  <si>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</si>
  <si>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</si>
  <si>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</si>
  <si>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</si>
  <si>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</si>
  <si>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</si>
  <si>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</si>
  <si>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</si>
  <si>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</si>
  <si>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</si>
  <si>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</si>
  <si>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</si>
  <si>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</si>
  <si>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</si>
  <si>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</si>
  <si>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</si>
  <si>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</si>
  <si>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</si>
  <si>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</si>
  <si>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</si>
  <si>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</si>
  <si>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</si>
  <si>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</si>
  <si>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</si>
  <si>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</si>
  <si>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</si>
  <si>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</si>
  <si>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</si>
  <si>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</si>
  <si>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</si>
  <si>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</si>
  <si>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</si>
  <si>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</si>
  <si>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</si>
  <si>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</si>
  <si>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</si>
  <si>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</si>
  <si>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</si>
  <si>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</si>
  <si>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</si>
  <si>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</si>
  <si>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</si>
  <si>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</si>
  <si>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</si>
  <si>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</si>
  <si>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</si>
  <si>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</si>
  <si>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</si>
  <si>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</si>
  <si>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</si>
  <si>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</si>
  <si>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</si>
  <si>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</si>
  <si>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</si>
  <si>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</si>
  <si>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</si>
  <si>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</si>
  <si>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</si>
  <si>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</si>
  <si>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</si>
  <si>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</si>
  <si>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</si>
  <si>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</si>
  <si>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</si>
  <si>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</si>
  <si>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</si>
  <si>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</si>
  <si>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</si>
  <si>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</si>
  <si>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</si>
  <si>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</si>
  <si>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</si>
  <si>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</si>
  <si>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</si>
  <si>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</si>
  <si>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</si>
  <si>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</si>
  <si>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</si>
  <si>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</si>
  <si>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</si>
  <si>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</si>
  <si>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</si>
  <si>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</si>
  <si>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</si>
  <si>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</si>
  <si>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</si>
  <si>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</si>
  <si>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</si>
  <si>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</si>
  <si>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</si>
  <si>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</si>
  <si>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</si>
  <si>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</si>
  <si>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</si>
  <si>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</si>
  <si>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</si>
  <si>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</si>
  <si>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</si>
  <si>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</si>
  <si>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</si>
  <si>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</si>
  <si>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</si>
  <si>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</si>
  <si>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</si>
  <si>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</si>
  <si>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</si>
  <si>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</si>
  <si>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</si>
  <si>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</si>
  <si>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</si>
  <si>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</si>
  <si>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</si>
  <si>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</si>
  <si>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</si>
  <si>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</si>
  <si>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</si>
  <si>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</si>
  <si>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</si>
  <si>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</si>
  <si>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</si>
  <si>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</si>
  <si>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</si>
  <si>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</si>
  <si>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</si>
  <si>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</si>
  <si>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</si>
  <si>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</si>
  <si>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</si>
  <si>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</si>
  <si>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</si>
  <si>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</si>
  <si>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</si>
  <si>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</si>
  <si>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</si>
  <si>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</si>
  <si>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</si>
  <si>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</si>
  <si>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</si>
  <si>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</si>
  <si>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</si>
  <si>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</si>
  <si>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</si>
  <si>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</si>
  <si>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</si>
  <si>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</si>
  <si>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</si>
  <si>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</si>
  <si>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</si>
  <si>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</si>
  <si>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</si>
  <si>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</si>
  <si>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</si>
  <si>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</si>
  <si>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</si>
  <si>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</si>
  <si>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</si>
  <si>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</si>
  <si>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</si>
  <si>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</si>
  <si>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</si>
  <si>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</si>
  <si>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</si>
  <si>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</si>
  <si>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</si>
  <si>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</si>
  <si>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</si>
  <si>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</si>
  <si>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</si>
  <si>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</si>
  <si>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</si>
  <si>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</si>
  <si>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</si>
  <si>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</si>
  <si>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</si>
  <si>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</si>
  <si>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</si>
  <si>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</si>
  <si>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</si>
  <si>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</si>
  <si>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</si>
  <si>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</si>
  <si>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</si>
  <si>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</si>
  <si>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</si>
  <si>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</si>
  <si>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</si>
  <si>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</si>
  <si>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</si>
  <si>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</si>
  <si>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</si>
  <si>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</si>
  <si>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</si>
  <si>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</si>
  <si>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</si>
  <si>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</si>
  <si>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</si>
  <si>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</si>
  <si>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</si>
  <si>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</si>
  <si>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</si>
  <si>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</si>
  <si>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</si>
  <si>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</si>
  <si>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</si>
  <si>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</si>
  <si>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</si>
  <si>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</si>
  <si>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</si>
  <si>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</si>
  <si>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</si>
  <si>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</si>
  <si>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</si>
  <si>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</si>
  <si>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</si>
  <si>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</si>
  <si>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</si>
  <si>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</si>
  <si>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</si>
  <si>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</si>
  <si>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</si>
  <si>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</si>
  <si>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</si>
  <si>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</si>
  <si>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</si>
  <si>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</si>
  <si>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</si>
  <si>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</si>
  <si>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</si>
  <si>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</si>
  <si>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</si>
  <si>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</si>
  <si>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</si>
  <si>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</si>
  <si>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</si>
  <si>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</si>
  <si>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</si>
  <si>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</si>
  <si>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</si>
  <si>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</si>
  <si>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</si>
  <si>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</si>
  <si>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</si>
  <si>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</si>
  <si>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</si>
  <si>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</si>
  <si>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</si>
  <si>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</si>
  <si>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</si>
  <si>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</si>
  <si>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</si>
  <si>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</si>
  <si>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</si>
  <si>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</si>
  <si>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</si>
  <si>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</si>
  <si>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</si>
  <si>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</si>
  <si>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</si>
  <si>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</si>
  <si>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</si>
  <si>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</si>
  <si>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</si>
  <si>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</si>
  <si>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</si>
  <si>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</si>
  <si>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</si>
  <si>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</si>
  <si>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</si>
  <si>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</si>
  <si>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</si>
  <si>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</si>
  <si>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</si>
  <si>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</si>
  <si>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</si>
  <si>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</si>
  <si>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</si>
  <si>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</si>
  <si>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</si>
  <si>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</si>
  <si>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</si>
  <si>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</si>
  <si>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</si>
  <si>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</si>
  <si>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</si>
  <si>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</si>
  <si>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</si>
  <si>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</si>
  <si>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</si>
  <si>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</si>
  <si>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</si>
  <si>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</si>
  <si>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</si>
  <si>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</si>
  <si>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</si>
  <si>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</si>
  <si>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</si>
  <si>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</si>
  <si>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</si>
  <si>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</si>
  <si>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</si>
  <si>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</si>
  <si>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</si>
  <si>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</si>
  <si>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</si>
  <si>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</si>
  <si>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</si>
  <si>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</si>
  <si>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</si>
  <si>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</si>
  <si>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</si>
  <si>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</si>
  <si>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</si>
  <si>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</si>
  <si>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</si>
  <si>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</si>
  <si>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</si>
  <si>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</si>
  <si>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</si>
  <si>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</si>
  <si>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</si>
  <si>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</si>
  <si>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</si>
  <si>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</si>
  <si>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</si>
  <si>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</si>
  <si>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</si>
  <si>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</si>
  <si>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</si>
  <si>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</si>
  <si>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</si>
  <si>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</si>
  <si>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</si>
  <si>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</si>
  <si>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</si>
  <si>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</si>
  <si>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</si>
  <si>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</si>
  <si>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</si>
  <si>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</si>
  <si>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</si>
  <si>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</si>
  <si>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</si>
  <si>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</si>
  <si>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</si>
  <si>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</si>
  <si>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</si>
  <si>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</si>
  <si>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</si>
  <si>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</si>
  <si>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</si>
  <si>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</si>
  <si>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</si>
  <si>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</si>
  <si>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</si>
  <si>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</si>
  <si>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</si>
  <si>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</si>
  <si>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</si>
  <si>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</si>
  <si>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</si>
  <si>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</si>
  <si>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</si>
  <si>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</si>
  <si>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</si>
  <si>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</si>
  <si>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</si>
  <si>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</si>
  <si>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</si>
  <si>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</si>
  <si>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</si>
  <si>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</si>
  <si>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</si>
  <si>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</si>
  <si>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</si>
  <si>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</si>
  <si>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</si>
  <si>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</si>
  <si>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</si>
  <si>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</si>
  <si>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</si>
  <si>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</si>
  <si>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</si>
  <si>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</si>
  <si>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</si>
  <si>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</si>
  <si>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</si>
  <si>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</si>
  <si>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</si>
  <si>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</si>
  <si>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</si>
  <si>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</si>
  <si>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</si>
  <si>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</si>
  <si>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</si>
  <si>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</si>
  <si>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</si>
  <si>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</si>
  <si>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</si>
  <si>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</si>
  <si>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</si>
  <si>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</si>
  <si>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</si>
  <si>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</si>
  <si>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</si>
  <si>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</si>
  <si>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</si>
  <si>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</si>
  <si>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</si>
  <si>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</si>
  <si>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</si>
  <si>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</si>
  <si>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</si>
  <si>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</si>
  <si>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</si>
  <si>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</si>
  <si>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</si>
  <si>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</si>
  <si>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</si>
  <si>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</si>
  <si>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</si>
  <si>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</si>
  <si>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</si>
  <si>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</si>
  <si>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</si>
  <si>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</si>
  <si>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</si>
  <si>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</si>
  <si>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</si>
  <si>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</si>
  <si>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</si>
  <si>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</si>
  <si>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</si>
  <si>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</si>
  <si>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</si>
  <si>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</si>
  <si>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</si>
  <si>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</si>
  <si>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</si>
  <si>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</si>
  <si>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</si>
  <si>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</si>
  <si>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</si>
  <si>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</si>
  <si>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</si>
  <si>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</si>
  <si>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</si>
  <si>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</si>
  <si>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</si>
  <si>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</si>
  <si>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</si>
  <si>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</si>
  <si>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</si>
  <si>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</si>
  <si>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</si>
  <si>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</si>
  <si>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</si>
  <si>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</si>
  <si>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</si>
  <si>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</si>
  <si>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</si>
  <si>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</si>
  <si>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</si>
  <si>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</si>
  <si>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</si>
  <si>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</si>
  <si>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</si>
  <si>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</si>
  <si>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</si>
  <si>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</si>
  <si>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</si>
  <si>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</si>
  <si>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</si>
  <si>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</si>
  <si>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</si>
  <si>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</si>
  <si>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</si>
  <si>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</si>
  <si>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</si>
  <si>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</si>
  <si>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</si>
  <si>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</si>
  <si>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</si>
  <si>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</si>
  <si>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</si>
  <si>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</si>
  <si>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</si>
  <si>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</si>
  <si>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</si>
  <si>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</si>
  <si>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</si>
  <si>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</si>
  <si>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</si>
  <si>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</si>
  <si>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</si>
  <si>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</si>
  <si>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</si>
  <si>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</si>
  <si>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</si>
  <si>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</si>
  <si>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</si>
  <si>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</si>
  <si>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</si>
  <si>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</si>
  <si>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</si>
  <si>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</si>
  <si>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</si>
  <si>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</si>
  <si>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</si>
  <si>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</si>
  <si>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</si>
  <si>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</si>
  <si>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</si>
  <si>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</si>
  <si>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</si>
  <si>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</si>
  <si>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</si>
  <si>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</si>
  <si>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</si>
  <si>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</si>
  <si>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</si>
  <si>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</si>
  <si>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</si>
  <si>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</si>
  <si>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</si>
  <si>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</si>
  <si>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</si>
  <si>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</si>
  <si>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</si>
  <si>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</si>
  <si>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</si>
  <si>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</si>
  <si>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</si>
  <si>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</si>
  <si>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</si>
  <si>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</si>
  <si>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</si>
  <si>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</si>
  <si>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</si>
  <si>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</si>
  <si>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</si>
  <si>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</si>
  <si>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</si>
  <si>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</si>
  <si>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</si>
  <si>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</si>
  <si>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</si>
  <si>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</si>
  <si>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</si>
  <si>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</si>
  <si>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</si>
  <si>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</si>
  <si>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</si>
  <si>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</si>
  <si>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</si>
  <si>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</si>
  <si>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</si>
  <si>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</si>
  <si>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</si>
  <si>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</si>
  <si>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</si>
  <si>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</si>
  <si>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</si>
  <si>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</si>
  <si>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</si>
  <si>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</si>
  <si>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</si>
  <si>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</si>
  <si>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</si>
  <si>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</si>
  <si>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</si>
  <si>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</si>
  <si>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</si>
  <si>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</si>
  <si>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</si>
  <si>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</si>
  <si>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</si>
  <si>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</si>
  <si>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</si>
  <si>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</si>
  <si>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</si>
  <si>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</si>
  <si>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</si>
  <si>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</si>
  <si>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</si>
  <si>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</si>
  <si>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</si>
  <si>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</si>
  <si>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</si>
  <si>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</si>
  <si>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</si>
  <si>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</si>
  <si>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</si>
  <si>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</si>
  <si>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</si>
  <si>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</si>
  <si>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</si>
  <si>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</si>
  <si>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</si>
  <si>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</si>
  <si>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</si>
  <si>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</si>
  <si>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</si>
  <si>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</si>
  <si>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</si>
  <si>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</si>
  <si>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</si>
  <si>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</si>
  <si>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</si>
  <si>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</si>
  <si>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</si>
  <si>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</si>
  <si>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</si>
  <si>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</si>
  <si>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</si>
  <si>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</si>
  <si>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</si>
  <si>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</si>
  <si>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</si>
  <si>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</si>
  <si>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</si>
  <si>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</si>
  <si>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</si>
  <si>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</si>
  <si>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</si>
  <si>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</si>
  <si>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</si>
  <si>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</si>
  <si>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</si>
  <si>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</si>
  <si>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</si>
  <si>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</si>
  <si>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</si>
  <si>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</si>
  <si>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</si>
  <si>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</si>
  <si>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</si>
  <si>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</si>
  <si>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</si>
  <si>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</si>
  <si>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</si>
  <si>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</si>
  <si>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</si>
  <si>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</si>
  <si>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</si>
  <si>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</si>
  <si>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</si>
  <si>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</si>
  <si>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</si>
  <si>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</si>
  <si>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</si>
  <si>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</si>
  <si>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</si>
  <si>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</si>
  <si>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</si>
  <si>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</si>
  <si>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</si>
  <si>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</si>
  <si>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</si>
  <si>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</si>
  <si>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</si>
  <si>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</si>
  <si>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</si>
  <si>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</si>
  <si>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</si>
  <si>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</si>
  <si>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</si>
  <si>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</si>
  <si>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</si>
  <si>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</si>
  <si>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</si>
  <si>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</si>
  <si>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</si>
  <si>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</si>
  <si>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</si>
  <si>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</si>
  <si>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</si>
  <si>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</si>
  <si>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</si>
  <si>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</si>
  <si>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</si>
  <si>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</si>
  <si>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</si>
  <si>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</si>
  <si>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</si>
  <si>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</si>
  <si>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</si>
  <si>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</si>
  <si>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</si>
  <si>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</si>
  <si>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</si>
  <si>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</si>
  <si>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</si>
  <si>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</si>
  <si>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</si>
  <si>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</si>
  <si>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</si>
  <si>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</si>
  <si>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</si>
  <si>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</si>
  <si>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</si>
  <si>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</si>
  <si>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</si>
  <si>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</si>
  <si>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</si>
  <si>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</si>
  <si>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</si>
  <si>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</si>
  <si>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</si>
  <si>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</si>
  <si>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</si>
  <si>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</si>
  <si>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</si>
  <si>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</si>
  <si>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</si>
  <si>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</si>
  <si>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</si>
  <si>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</si>
  <si>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</si>
  <si>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</si>
  <si>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</si>
  <si>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</si>
  <si>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</si>
  <si>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</si>
  <si>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</si>
  <si>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</si>
  <si>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</si>
  <si>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</si>
  <si>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</si>
  <si>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</si>
  <si>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</si>
  <si>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</si>
  <si>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</si>
  <si>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</si>
  <si>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</si>
  <si>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</si>
  <si>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</si>
  <si>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</si>
  <si>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</si>
  <si>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</si>
  <si>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</si>
  <si>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</si>
  <si>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</si>
  <si>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</si>
  <si>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</si>
  <si>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</si>
  <si>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</si>
  <si>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</si>
  <si>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</si>
  <si>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</si>
  <si>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</si>
  <si>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</si>
  <si>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</si>
  <si>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</si>
  <si>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</si>
  <si>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</si>
  <si>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</si>
  <si>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</si>
  <si>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</si>
  <si>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</si>
  <si>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</si>
  <si>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</si>
  <si>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</si>
  <si>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</si>
  <si>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</si>
  <si>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</si>
  <si>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</si>
  <si>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</si>
  <si>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</si>
  <si>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</si>
  <si>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</si>
  <si>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</si>
  <si>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</si>
  <si>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</si>
  <si>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</si>
  <si>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</si>
  <si>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</si>
  <si>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</si>
  <si>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</si>
  <si>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</si>
  <si>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</si>
  <si>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</si>
  <si>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</si>
  <si>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</si>
  <si>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</si>
  <si>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</si>
  <si>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</si>
  <si>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</si>
  <si>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</si>
  <si>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</si>
  <si>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</si>
  <si>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</si>
  <si>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</si>
  <si>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</si>
  <si>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</si>
  <si>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</si>
  <si>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</si>
  <si>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</si>
  <si>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</si>
  <si>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</si>
  <si>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</si>
  <si>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</si>
  <si>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</si>
  <si>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</si>
  <si>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</si>
  <si>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</si>
  <si>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</si>
  <si>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</si>
  <si>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</si>
  <si>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</si>
  <si>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</si>
  <si>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</si>
  <si>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</si>
  <si>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</si>
  <si>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</si>
  <si>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</si>
  <si>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</si>
  <si>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</si>
  <si>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</si>
  <si>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</si>
  <si>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</si>
  <si>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</si>
  <si>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</si>
  <si>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</si>
  <si>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</si>
  <si>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</si>
  <si>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</si>
  <si>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</si>
  <si>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</si>
  <si>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</si>
  <si>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</si>
  <si>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</si>
  <si>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</si>
  <si>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</si>
  <si>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</si>
  <si>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</si>
  <si>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</si>
  <si>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</si>
  <si>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</si>
  <si>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</si>
  <si>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</si>
  <si>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</si>
  <si>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</si>
  <si>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</si>
  <si>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</si>
  <si>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</si>
  <si>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</si>
  <si>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</si>
  <si>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</si>
  <si>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</si>
  <si>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</si>
  <si>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</si>
  <si>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</si>
  <si>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</si>
  <si>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</si>
  <si>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</si>
  <si>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</si>
  <si>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</si>
  <si>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</si>
  <si>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</si>
  <si>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</si>
  <si>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</si>
  <si>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</si>
  <si>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</si>
  <si>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</si>
  <si>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</si>
  <si>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</si>
  <si>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</si>
  <si>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</si>
  <si>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</si>
  <si>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</si>
  <si>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</si>
  <si>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</si>
  <si>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</si>
  <si>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</si>
  <si>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</si>
  <si>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</si>
  <si>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</si>
  <si>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</si>
  <si>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</si>
  <si>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</si>
  <si>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</si>
  <si>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</si>
  <si>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</si>
  <si>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</si>
  <si>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</si>
  <si>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</si>
  <si>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</si>
  <si>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</si>
  <si>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</si>
  <si>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</si>
  <si>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</si>
  <si>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</si>
  <si>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</si>
  <si>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</si>
  <si>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</si>
  <si>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</si>
  <si>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</si>
  <si>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</si>
  <si>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</si>
  <si>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</si>
  <si>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</si>
  <si>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</si>
  <si>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</si>
  <si>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</si>
  <si>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</si>
  <si>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</si>
  <si>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</si>
  <si>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</si>
  <si>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</si>
  <si>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</si>
  <si>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</si>
  <si>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</si>
  <si>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</si>
  <si>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</si>
  <si>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</si>
  <si>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</si>
  <si>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</si>
  <si>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</si>
  <si>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</si>
  <si>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</si>
  <si>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</si>
  <si>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</si>
  <si>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</si>
  <si>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</si>
  <si>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</si>
  <si>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</si>
  <si>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</si>
  <si>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</si>
  <si>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</si>
  <si>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</si>
  <si>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</si>
  <si>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</si>
  <si>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</si>
  <si>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</si>
  <si>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</si>
  <si>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</si>
  <si>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</si>
  <si>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</si>
  <si>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</si>
  <si>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</si>
  <si>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</si>
  <si>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</si>
  <si>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</si>
  <si>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</si>
  <si>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</si>
  <si>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</si>
  <si>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</si>
  <si>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</si>
  <si>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</si>
  <si>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</si>
  <si>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</si>
  <si>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</si>
  <si>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</si>
  <si>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</si>
  <si>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</si>
  <si>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</si>
  <si>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</si>
  <si>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</si>
  <si>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</si>
  <si>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</si>
  <si>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</si>
  <si>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</si>
  <si>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</si>
  <si>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</si>
  <si>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</si>
  <si>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</si>
  <si>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</si>
  <si>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</si>
  <si>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</si>
  <si>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</si>
  <si>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</si>
  <si>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</si>
  <si>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</si>
  <si>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</si>
  <si>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</si>
  <si>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</si>
  <si>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</si>
  <si>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</si>
  <si>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</si>
  <si>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</si>
  <si>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</si>
  <si>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</si>
  <si>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</si>
  <si>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</si>
  <si>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</si>
  <si>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</si>
  <si>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</si>
  <si>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</si>
  <si>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</si>
  <si>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</si>
  <si>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</si>
  <si>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</si>
  <si>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</si>
  <si>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</si>
  <si>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</si>
  <si>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</si>
  <si>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</si>
  <si>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</si>
  <si>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</si>
  <si>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</si>
  <si>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</si>
  <si>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</si>
  <si>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</si>
  <si>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</si>
  <si>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</si>
  <si>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</si>
  <si>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</si>
  <si>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</si>
  <si>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</si>
  <si>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</si>
  <si>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</si>
  <si>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</si>
  <si>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</si>
  <si>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</si>
  <si>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</si>
  <si>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</si>
  <si>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</si>
  <si>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</si>
  <si>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</si>
  <si>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</si>
  <si>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</si>
  <si>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</si>
  <si>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</si>
  <si>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</si>
  <si>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</si>
  <si>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</si>
  <si>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</si>
  <si>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</si>
  <si>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</si>
  <si>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</si>
  <si>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</si>
  <si>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</si>
  <si>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</si>
  <si>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</si>
  <si>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</si>
  <si>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</si>
  <si>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</si>
  <si>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</si>
  <si>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</si>
  <si>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</si>
  <si>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</si>
  <si>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</si>
  <si>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</si>
  <si>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</si>
  <si>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</si>
  <si>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</si>
  <si>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</si>
  <si>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</si>
  <si>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</si>
  <si>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</si>
  <si>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</si>
  <si>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</si>
  <si>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</si>
  <si>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</si>
  <si>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</si>
  <si>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</si>
  <si>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</si>
  <si>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</si>
  <si>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</si>
  <si>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</si>
  <si>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</si>
  <si>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</si>
  <si>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</si>
  <si>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</si>
  <si>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</si>
  <si>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</si>
  <si>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</si>
  <si>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</si>
  <si>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</si>
  <si>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</si>
  <si>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</si>
  <si>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</si>
  <si>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</si>
  <si>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</si>
  <si>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</si>
  <si>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</si>
  <si>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</si>
  <si>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</si>
  <si>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</si>
  <si>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</si>
  <si>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</si>
  <si>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</si>
  <si>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</si>
  <si>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</si>
  <si>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</si>
  <si>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</si>
  <si>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</si>
  <si>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</si>
  <si>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</si>
  <si>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</si>
  <si>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</si>
  <si>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</si>
  <si>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</si>
  <si>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</si>
  <si>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</si>
  <si>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</si>
  <si>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</si>
  <si>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</si>
  <si>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</si>
  <si>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</si>
  <si>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</si>
  <si>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</si>
  <si>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</si>
  <si>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</si>
  <si>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</si>
  <si>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</si>
  <si>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</si>
  <si>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</si>
  <si>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</si>
  <si>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</si>
  <si>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</si>
  <si>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</si>
  <si>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</si>
  <si>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</si>
  <si>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</si>
  <si>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</si>
  <si>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</si>
  <si>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</si>
  <si>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</si>
  <si>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</si>
  <si>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</si>
  <si>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</si>
  <si>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</si>
  <si>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</si>
  <si>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</si>
  <si>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</si>
  <si>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</si>
  <si>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</si>
  <si>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</si>
  <si>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</si>
  <si>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</si>
  <si>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</si>
  <si>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</si>
  <si>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</si>
  <si>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</si>
  <si>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</si>
  <si>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</si>
  <si>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</si>
  <si>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</si>
  <si>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</si>
  <si>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</si>
  <si>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</si>
  <si>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</si>
  <si>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</si>
  <si>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</si>
  <si>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</si>
  <si>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</si>
  <si>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</si>
  <si>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</si>
  <si>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</si>
  <si>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</si>
  <si>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</si>
  <si>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</si>
  <si>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</si>
  <si>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</si>
  <si>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</si>
  <si>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</si>
  <si>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</si>
  <si>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</si>
  <si>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</si>
  <si>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</si>
  <si>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</si>
  <si>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</si>
  <si>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</si>
  <si>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</si>
  <si>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</si>
  <si>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</si>
  <si>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</si>
  <si>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</si>
  <si>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</si>
  <si>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</si>
  <si>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</si>
  <si>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</si>
  <si>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</si>
  <si>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</si>
  <si>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</si>
  <si>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</si>
  <si>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</si>
  <si>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</si>
  <si>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</si>
  <si>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</si>
  <si>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</si>
  <si>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</si>
  <si>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</si>
  <si>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</si>
  <si>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</si>
  <si>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</si>
  <si>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</si>
  <si>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</si>
  <si>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</si>
  <si>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</si>
  <si>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</si>
  <si>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</si>
  <si>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</si>
  <si>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</si>
  <si>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</si>
  <si>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</si>
  <si>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</si>
  <si>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</si>
  <si>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</si>
  <si>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</si>
  <si>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</si>
  <si>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</si>
  <si>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</si>
  <si>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</si>
  <si>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</si>
  <si>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</si>
  <si>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</si>
  <si>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</si>
  <si>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</si>
  <si>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</si>
  <si>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</si>
  <si>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</si>
  <si>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</si>
  <si>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</si>
  <si>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</si>
  <si>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</si>
  <si>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</si>
  <si>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</si>
  <si>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</si>
  <si>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</si>
  <si>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</si>
  <si>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</si>
  <si>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</si>
  <si>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</si>
  <si>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</si>
  <si>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</si>
  <si>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</si>
  <si>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</si>
  <si>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</si>
  <si>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</si>
  <si>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</si>
  <si>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</si>
  <si>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</si>
  <si>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</si>
  <si>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</si>
  <si>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</si>
  <si>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</si>
  <si>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</si>
  <si>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</si>
  <si>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</si>
  <si>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</si>
  <si>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</si>
  <si>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</si>
  <si>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</si>
  <si>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</si>
  <si>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</si>
  <si>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</si>
  <si>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</si>
  <si>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</si>
  <si>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</si>
  <si>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</si>
  <si>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</si>
  <si>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</si>
  <si>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</si>
  <si>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</si>
  <si>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</si>
  <si>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</si>
  <si>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</si>
  <si>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</si>
  <si>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</si>
  <si>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</si>
  <si>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</si>
  <si>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</si>
  <si>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</si>
  <si>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</si>
  <si>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</si>
  <si>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</si>
  <si>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</si>
  <si>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</si>
  <si>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</si>
  <si>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</si>
  <si>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</si>
  <si>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</si>
  <si>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</si>
  <si>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</si>
  <si>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</si>
  <si>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</si>
  <si>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</si>
  <si>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</si>
  <si>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</si>
  <si>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</si>
  <si>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</si>
  <si>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</si>
  <si>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</si>
  <si>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</si>
  <si>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</si>
  <si>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</si>
  <si>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</si>
  <si>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</si>
  <si>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</si>
  <si>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</si>
  <si>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</si>
  <si>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</si>
  <si>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</si>
  <si>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</si>
  <si>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</si>
  <si>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</si>
  <si>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</si>
  <si>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</si>
  <si>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</si>
  <si>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</si>
  <si>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</si>
  <si>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</si>
  <si>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</si>
  <si>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</si>
  <si>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</si>
  <si>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</si>
  <si>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</si>
  <si>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</si>
  <si>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</si>
  <si>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</si>
  <si>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</si>
  <si>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</si>
  <si>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</si>
  <si>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</si>
  <si>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</si>
  <si>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</si>
  <si>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</si>
  <si>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</si>
  <si>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</si>
  <si>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</si>
  <si>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</si>
  <si>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</si>
  <si>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</si>
  <si>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</si>
  <si>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</si>
  <si>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</si>
  <si>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</si>
  <si>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</si>
  <si>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</si>
  <si>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</si>
  <si>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</si>
  <si>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</si>
  <si>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</si>
  <si>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</si>
  <si>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</si>
  <si>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</si>
  <si>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</si>
  <si>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</si>
  <si>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</si>
  <si>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</si>
  <si>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</si>
  <si>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</si>
  <si>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</si>
  <si>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</si>
  <si>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</si>
  <si>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</si>
  <si>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</si>
  <si>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</si>
  <si>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</si>
  <si>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</si>
  <si>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</si>
  <si>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</si>
  <si>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</si>
  <si>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</si>
  <si>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</si>
  <si>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</si>
  <si>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</si>
  <si>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</si>
  <si>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</si>
  <si>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</si>
  <si>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</si>
  <si>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</si>
  <si>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</si>
  <si>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</si>
  <si>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</si>
  <si>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</si>
  <si>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</si>
  <si>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</si>
  <si>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</si>
  <si>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</si>
  <si>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</si>
  <si>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</si>
  <si>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</si>
  <si>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</si>
  <si>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</si>
  <si>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</si>
  <si>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</si>
  <si>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</si>
  <si>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</si>
  <si>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</si>
  <si>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</si>
  <si>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</si>
  <si>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</si>
  <si>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</si>
  <si>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</si>
  <si>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</si>
  <si>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</si>
  <si>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</si>
  <si>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</si>
  <si>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</si>
  <si>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</si>
  <si>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</si>
  <si>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</si>
  <si>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</si>
  <si>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</si>
  <si>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</si>
  <si>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</si>
  <si>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</si>
  <si>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</si>
  <si>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</si>
  <si>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</si>
  <si>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</si>
  <si>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</si>
  <si>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</si>
  <si>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</si>
  <si>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</si>
  <si>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</si>
  <si>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</si>
  <si>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</si>
  <si>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</si>
  <si>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</si>
  <si>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</si>
  <si>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</si>
  <si>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</si>
  <si>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</si>
  <si>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</si>
  <si>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</si>
  <si>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</si>
  <si>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</si>
  <si>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</si>
  <si>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</si>
  <si>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</si>
  <si>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</si>
  <si>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</si>
  <si>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</si>
  <si>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</si>
  <si>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</si>
  <si>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</si>
  <si>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</si>
  <si>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</si>
  <si>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</si>
  <si>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</si>
  <si>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</si>
  <si>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</si>
  <si>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</si>
  <si>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</si>
  <si>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</si>
  <si>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</si>
  <si>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</si>
  <si>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</si>
  <si>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</si>
  <si>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</si>
  <si>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</si>
  <si>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</si>
  <si>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</si>
  <si>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</si>
  <si>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</si>
  <si>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</si>
  <si>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</si>
  <si>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</si>
  <si>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</si>
  <si>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</si>
  <si>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</si>
  <si>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</si>
  <si>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</si>
  <si>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</si>
  <si>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</si>
  <si>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</si>
  <si>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</si>
  <si>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</si>
  <si>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</si>
  <si>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</si>
  <si>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</si>
  <si>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</si>
  <si>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</si>
  <si>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</si>
  <si>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</si>
  <si>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</si>
  <si>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</si>
  <si>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</si>
  <si>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</si>
  <si>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</si>
  <si>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</si>
  <si>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</si>
  <si>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</si>
  <si>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</si>
  <si>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</si>
  <si>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</si>
  <si>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</si>
  <si>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</si>
  <si>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</si>
  <si>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</si>
  <si>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</si>
  <si>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</si>
  <si>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</si>
  <si>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</si>
  <si>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</si>
  <si>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</si>
  <si>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</si>
  <si>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</si>
  <si>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</si>
  <si>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</si>
  <si>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</si>
  <si>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</si>
  <si>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</si>
  <si>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</si>
  <si>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</si>
  <si>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</si>
  <si>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</si>
  <si>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</si>
  <si>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</si>
  <si>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</si>
  <si>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</si>
  <si>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</si>
  <si>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</si>
  <si>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</si>
  <si>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</si>
  <si>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</si>
  <si>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</si>
  <si>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</si>
  <si>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</si>
  <si>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</si>
  <si>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</si>
  <si>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</si>
  <si>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</si>
  <si>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</si>
  <si>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</si>
  <si>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</si>
  <si>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</si>
  <si>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</si>
  <si>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</si>
  <si>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</si>
  <si>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</si>
  <si>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</si>
  <si>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</si>
  <si>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</si>
  <si>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</si>
  <si>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</si>
  <si>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</si>
  <si>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</si>
  <si>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</si>
  <si>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</si>
  <si>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</si>
  <si>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</si>
  <si>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</si>
  <si>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</si>
  <si>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</si>
  <si>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</si>
  <si>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</si>
  <si>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</si>
  <si>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</si>
  <si>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</si>
  <si>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</si>
  <si>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</si>
  <si>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</si>
  <si>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</si>
  <si>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</si>
  <si>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</si>
  <si>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</si>
  <si>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</si>
  <si>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</si>
  <si>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</si>
  <si>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</si>
  <si>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</si>
  <si>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</si>
  <si>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</si>
  <si>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</si>
  <si>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</si>
  <si>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</si>
  <si>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</si>
  <si>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</si>
  <si>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</si>
  <si>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</si>
  <si>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</si>
  <si>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</si>
  <si>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</si>
  <si>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</si>
  <si>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</si>
  <si>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</si>
  <si>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</si>
  <si>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</si>
  <si>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</si>
  <si>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</si>
  <si>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</si>
  <si>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</si>
  <si>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</si>
  <si>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</si>
  <si>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</si>
  <si>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</si>
  <si>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</si>
  <si>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</si>
  <si>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</si>
  <si>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</si>
  <si>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</si>
  <si>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</si>
  <si>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</si>
  <si>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</si>
  <si>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</si>
  <si>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</si>
  <si>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</si>
  <si>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</si>
  <si>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</si>
  <si>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</si>
  <si>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</si>
  <si>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</si>
  <si>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</si>
  <si>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</si>
  <si>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</si>
  <si>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</si>
  <si>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</si>
  <si>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</si>
  <si>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</si>
  <si>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</si>
  <si>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</si>
  <si>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</si>
  <si>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</si>
  <si>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</si>
  <si>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</si>
  <si>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</si>
  <si>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</si>
  <si>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</si>
  <si>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</si>
  <si>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</si>
  <si>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</si>
  <si>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</si>
  <si>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</si>
  <si>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</si>
  <si>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</si>
  <si>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</si>
  <si>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</si>
  <si>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</si>
  <si>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</si>
  <si>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</si>
  <si>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</si>
  <si>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</si>
  <si>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</si>
  <si>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</si>
  <si>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</si>
  <si>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</si>
  <si>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</si>
  <si>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</si>
  <si>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</si>
  <si>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</si>
  <si>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</si>
  <si>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</si>
  <si>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</si>
  <si>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</si>
  <si>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</si>
  <si>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</si>
  <si>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</si>
  <si>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</si>
  <si>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</si>
  <si>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</si>
  <si>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</si>
  <si>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</si>
  <si>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</si>
  <si>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</si>
  <si>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</si>
  <si>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</si>
  <si>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</si>
  <si>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</si>
  <si>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</si>
  <si>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</si>
  <si>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</si>
  <si>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</si>
  <si>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</si>
  <si>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</si>
  <si>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</si>
  <si>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</si>
  <si>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</si>
  <si>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</si>
  <si>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</si>
  <si>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</si>
  <si>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</si>
  <si>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</si>
  <si>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</si>
  <si>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</si>
  <si>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</si>
  <si>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</si>
  <si>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</si>
  <si>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</si>
  <si>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</si>
  <si>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</si>
  <si>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</si>
  <si>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</si>
  <si>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</si>
  <si>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</si>
  <si>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</si>
  <si>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</si>
  <si>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</si>
  <si>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</si>
  <si>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</si>
  <si>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</si>
  <si>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</si>
  <si>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</si>
  <si>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</si>
  <si>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</si>
  <si>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</si>
  <si>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</si>
  <si>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</si>
  <si>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</si>
  <si>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</si>
  <si>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</si>
  <si>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</si>
  <si>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</si>
  <si>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</si>
  <si>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</si>
  <si>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</si>
  <si>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</si>
  <si>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</si>
  <si>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</si>
  <si>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</si>
  <si>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</si>
  <si>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</si>
  <si>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</si>
  <si>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</si>
  <si>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</si>
  <si>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</si>
  <si>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</si>
  <si>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</si>
  <si>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</si>
  <si>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</si>
  <si>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</si>
  <si>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</si>
  <si>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</si>
  <si>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</si>
  <si>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</si>
  <si>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</si>
  <si>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</si>
  <si>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</si>
  <si>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</si>
  <si>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</si>
  <si>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</si>
  <si>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</si>
  <si>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</si>
  <si>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</si>
  <si>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</si>
  <si>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</si>
  <si>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</si>
  <si>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</si>
  <si>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</si>
  <si>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</si>
  <si>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</si>
  <si>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</si>
  <si>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</si>
  <si>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</si>
  <si>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</si>
  <si>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</si>
  <si>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</si>
  <si>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</si>
  <si>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</si>
  <si>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</si>
  <si>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</si>
  <si>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</si>
  <si>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</si>
  <si>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</si>
  <si>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</si>
  <si>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</si>
  <si>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</si>
  <si>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</si>
  <si>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</si>
  <si>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</si>
  <si>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</si>
  <si>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</si>
  <si>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</si>
  <si>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</si>
  <si>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</si>
  <si>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</si>
  <si>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</si>
  <si>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</si>
  <si>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</si>
  <si>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</si>
  <si>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</si>
  <si>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</si>
  <si>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</si>
  <si>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</si>
  <si>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</si>
  <si>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</si>
  <si>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</si>
  <si>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</si>
  <si>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</si>
  <si>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</si>
  <si>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</si>
  <si>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</si>
  <si>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</si>
  <si>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</si>
  <si>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</si>
  <si>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</si>
  <si>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</si>
  <si>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</si>
  <si>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</si>
  <si>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</si>
  <si>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</si>
  <si>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</si>
  <si>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</si>
  <si>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</si>
  <si>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</si>
  <si>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</si>
  <si>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</si>
  <si>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</si>
  <si>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</si>
  <si>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</si>
  <si>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</si>
  <si>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</si>
  <si>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</si>
  <si>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</si>
  <si>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</si>
  <si>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</si>
  <si>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</si>
  <si>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</si>
  <si>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</si>
  <si>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</si>
  <si>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</si>
  <si>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</si>
  <si>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</si>
  <si>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</si>
  <si>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</si>
  <si>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</si>
  <si>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</si>
  <si>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</si>
  <si>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</si>
  <si>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</si>
  <si>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</si>
  <si>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</si>
  <si>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</si>
  <si>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</si>
  <si>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</si>
  <si>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</si>
  <si>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</si>
  <si>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</si>
  <si>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</si>
  <si>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</si>
  <si>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</si>
  <si>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</si>
  <si>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</si>
  <si>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</si>
  <si>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</si>
  <si>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</si>
  <si>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</si>
  <si>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</si>
  <si>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</si>
  <si>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</si>
  <si>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</si>
  <si>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</si>
  <si>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</si>
  <si>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</si>
  <si>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</si>
  <si>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</si>
  <si>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</si>
  <si>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</si>
  <si>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</si>
  <si>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</si>
  <si>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</si>
  <si>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</si>
  <si>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</si>
  <si>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</si>
  <si>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</si>
  <si>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</si>
  <si>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</si>
  <si>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</si>
  <si>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</si>
  <si>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</si>
  <si>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</si>
  <si>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</si>
  <si>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</si>
  <si>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</si>
  <si>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</si>
  <si>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</si>
  <si>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</si>
  <si>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</si>
  <si>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</si>
  <si>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</si>
  <si>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</si>
  <si>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</si>
  <si>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</si>
  <si>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</si>
  <si>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</si>
  <si>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</si>
  <si>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</si>
  <si>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</si>
  <si>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</si>
  <si>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</si>
  <si>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</si>
  <si>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</si>
  <si>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</si>
  <si>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</si>
  <si>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</si>
  <si>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</si>
  <si>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</si>
  <si>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</si>
  <si>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</si>
  <si>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</si>
  <si>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</si>
  <si>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</si>
  <si>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</si>
  <si>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</si>
  <si>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</si>
  <si>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</si>
  <si>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</si>
  <si>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</si>
  <si>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</si>
  <si>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</si>
  <si>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</si>
  <si>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</si>
  <si>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</si>
  <si>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</si>
  <si>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</si>
  <si>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</si>
  <si>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</si>
  <si>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</si>
  <si>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</si>
  <si>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</si>
  <si>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</si>
  <si>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</si>
  <si>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</si>
  <si>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</si>
  <si>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</si>
  <si>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</si>
  <si>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</si>
  <si>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</si>
  <si>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</si>
  <si>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</si>
  <si>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</si>
  <si>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</si>
  <si>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</si>
  <si>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</si>
  <si>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</si>
  <si>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</si>
  <si>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</si>
  <si>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</si>
  <si>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</si>
  <si>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</si>
  <si>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</si>
  <si>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</si>
  <si>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</si>
  <si>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</si>
  <si>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</si>
  <si>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</si>
  <si>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</si>
  <si>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</si>
  <si>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</si>
  <si>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</si>
  <si>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</si>
  <si>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</si>
  <si>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</si>
  <si>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</si>
  <si>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</si>
  <si>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</si>
  <si>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</si>
  <si>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</si>
  <si>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</si>
  <si>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</si>
  <si>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</si>
  <si>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</si>
  <si>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</si>
  <si>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</si>
  <si>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</si>
  <si>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</si>
  <si>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</si>
  <si>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</si>
  <si>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</si>
  <si>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</si>
  <si>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</si>
  <si>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</si>
  <si>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</si>
  <si>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</si>
  <si>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</si>
  <si>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</si>
  <si>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</si>
  <si>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</si>
  <si>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</si>
  <si>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</si>
  <si>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</si>
  <si>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</si>
  <si>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</si>
  <si>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</si>
  <si>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</si>
  <si>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</si>
  <si>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</si>
  <si>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</si>
  <si>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</si>
  <si>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</si>
  <si>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</si>
  <si>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</si>
  <si>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</si>
  <si>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</si>
  <si>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</si>
  <si>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</si>
  <si>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</si>
  <si>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</si>
  <si>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</si>
  <si>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</si>
  <si>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</si>
  <si>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</si>
  <si>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</si>
  <si>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</si>
  <si>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</si>
  <si>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</si>
  <si>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</si>
  <si>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</si>
  <si>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</si>
  <si>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</si>
  <si>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</si>
  <si>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</si>
  <si>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</si>
  <si>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</si>
  <si>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</si>
  <si>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</si>
  <si>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</si>
  <si>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</si>
  <si>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</si>
  <si>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</si>
  <si>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</si>
  <si>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</si>
  <si>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</si>
  <si>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</si>
  <si>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</si>
  <si>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</si>
  <si>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</si>
  <si>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</si>
  <si>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</si>
  <si>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</si>
  <si>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</si>
  <si>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</si>
  <si>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</si>
  <si>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</si>
  <si>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</si>
  <si>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</si>
  <si>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</si>
  <si>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</si>
  <si>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</si>
  <si>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</si>
  <si>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</si>
  <si>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</si>
  <si>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</si>
  <si>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</si>
  <si>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</si>
  <si>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</si>
  <si>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</si>
  <si>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</si>
  <si>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</si>
  <si>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</si>
  <si>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</si>
  <si>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</si>
  <si>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</si>
  <si>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</si>
  <si>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</si>
  <si>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</si>
  <si>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</si>
  <si>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</si>
  <si>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</si>
  <si>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</si>
  <si>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</si>
  <si>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</si>
  <si>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</si>
  <si>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</si>
  <si>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</si>
  <si>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</si>
  <si>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</si>
  <si>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</si>
  <si>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</si>
  <si>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</si>
  <si>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</si>
  <si>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</si>
  <si>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</si>
  <si>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</si>
  <si>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</si>
  <si>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</si>
  <si>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</si>
  <si>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</si>
  <si>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</si>
  <si>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</si>
  <si>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</si>
  <si>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</si>
  <si>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</si>
  <si>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</si>
  <si>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</si>
  <si>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</si>
  <si>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</si>
  <si>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</si>
  <si>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</si>
  <si>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</si>
  <si>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</si>
  <si>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</si>
  <si>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</si>
  <si>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</si>
  <si>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</si>
  <si>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</si>
  <si>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</si>
  <si>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</si>
  <si>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</si>
  <si>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</si>
  <si>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</si>
  <si>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</si>
  <si>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</si>
  <si>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</si>
  <si>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</si>
  <si>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</si>
  <si>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</si>
  <si>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</si>
  <si>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</si>
  <si>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</si>
  <si>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</si>
  <si>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</si>
  <si>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</si>
  <si>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</si>
  <si>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</si>
  <si>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</si>
  <si>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</si>
  <si>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</si>
  <si>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</si>
  <si>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</si>
  <si>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</si>
  <si>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</si>
  <si>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</si>
  <si>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</si>
  <si>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</si>
  <si>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</si>
  <si>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</si>
  <si>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</si>
  <si>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</si>
  <si>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</si>
  <si>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</si>
  <si>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</si>
  <si>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</si>
  <si>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</si>
  <si>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</si>
  <si>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</si>
  <si>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</si>
  <si>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</si>
  <si>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</si>
  <si>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</si>
  <si>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</si>
  <si>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</si>
  <si>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</si>
  <si>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</si>
  <si>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</si>
  <si>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</si>
  <si>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</si>
  <si>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</si>
  <si>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</si>
  <si>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</si>
  <si>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</si>
  <si>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</si>
  <si>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</si>
  <si>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</si>
  <si>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</si>
  <si>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</si>
  <si>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</si>
  <si>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</si>
  <si>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</si>
  <si>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</si>
  <si>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</si>
  <si>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</si>
  <si>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</si>
  <si>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</si>
  <si>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</si>
  <si>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</si>
  <si>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</si>
  <si>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</si>
  <si>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</si>
  <si>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</si>
  <si>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</si>
  <si>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</si>
  <si>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</si>
  <si>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</si>
  <si>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</si>
  <si>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</si>
  <si>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</si>
  <si>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</si>
  <si>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</si>
  <si>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</si>
  <si>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</si>
  <si>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</si>
  <si>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</si>
  <si>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</si>
  <si>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</si>
  <si>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</si>
  <si>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</si>
  <si>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</si>
  <si>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</si>
  <si>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</si>
  <si>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</si>
  <si>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</si>
  <si>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</si>
  <si>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</si>
  <si>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</si>
  <si>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</si>
  <si>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</si>
  <si>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</si>
  <si>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</si>
  <si>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</si>
  <si>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</si>
  <si>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</si>
  <si>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</si>
  <si>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</si>
  <si>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</si>
  <si>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</si>
  <si>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</si>
  <si>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</si>
  <si>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</si>
  <si>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</si>
  <si>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</si>
  <si>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</si>
  <si>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</si>
  <si>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</si>
  <si>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</si>
  <si>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</si>
  <si>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</si>
  <si>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</si>
  <si>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</si>
  <si>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</si>
  <si>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</si>
  <si>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</si>
  <si>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</si>
  <si>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</si>
  <si>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</si>
  <si>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</si>
  <si>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</si>
  <si>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</si>
  <si>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</si>
  <si>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</si>
  <si>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</si>
  <si>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</si>
  <si>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</si>
  <si>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</si>
  <si>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</si>
  <si>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</si>
  <si>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</si>
  <si>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</si>
  <si>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</si>
  <si>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</si>
  <si>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</si>
  <si>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</si>
  <si>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</si>
  <si>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</si>
  <si>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</si>
  <si>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</si>
  <si>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</si>
  <si>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</si>
  <si>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</si>
  <si>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</si>
  <si>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</si>
  <si>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</si>
  <si>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</si>
  <si>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</si>
  <si>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</si>
  <si>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</si>
  <si>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</si>
  <si>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</si>
  <si>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</si>
  <si>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</si>
  <si>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</si>
  <si>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</si>
  <si>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</si>
  <si>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</si>
  <si>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</si>
  <si>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</si>
  <si>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</si>
  <si>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</si>
  <si>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</si>
  <si>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</si>
  <si>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</si>
  <si>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</si>
  <si>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</si>
  <si>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</si>
  <si>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</si>
  <si>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</si>
  <si>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</si>
  <si>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</si>
  <si>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</si>
  <si>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</si>
  <si>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</si>
  <si>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</si>
  <si>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</si>
  <si>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</si>
  <si>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</si>
  <si>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</si>
  <si>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</si>
  <si>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</si>
  <si>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</si>
  <si>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</si>
  <si>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</si>
  <si>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</si>
  <si>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</si>
  <si>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</si>
  <si>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</si>
  <si>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</si>
  <si>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</si>
  <si>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</si>
  <si>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</si>
  <si>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</si>
  <si>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</si>
  <si>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</si>
  <si>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</si>
  <si>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</si>
  <si>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</si>
  <si>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</si>
  <si>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</si>
  <si>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</si>
  <si>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</si>
  <si>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</si>
  <si>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</si>
  <si>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</si>
  <si>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</si>
  <si>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</si>
  <si>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</si>
  <si>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</si>
  <si>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</si>
  <si>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</si>
  <si>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</si>
  <si>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</si>
  <si>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</si>
  <si>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</si>
  <si>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</si>
  <si>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</si>
  <si>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</si>
  <si>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</si>
  <si>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</si>
  <si>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</si>
  <si>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</si>
  <si>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</si>
  <si>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</si>
  <si>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</si>
  <si>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</si>
  <si>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</si>
  <si>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</si>
  <si>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</si>
  <si>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</si>
  <si>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</si>
  <si>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</si>
  <si>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</si>
  <si>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</si>
  <si>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</si>
  <si>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</si>
  <si>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</si>
  <si>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</si>
  <si>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</si>
  <si>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</si>
  <si>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</si>
  <si>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</si>
  <si>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</si>
  <si>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</si>
  <si>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</si>
  <si>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</si>
  <si>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</si>
  <si>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</si>
  <si>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</si>
  <si>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</si>
  <si>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</si>
  <si>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</si>
  <si>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</si>
  <si>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</si>
  <si>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</si>
  <si>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</si>
  <si>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</si>
  <si>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</si>
  <si>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</si>
  <si>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</si>
  <si>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</si>
  <si>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</si>
  <si>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</si>
  <si>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</si>
  <si>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</si>
  <si>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</si>
  <si>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</si>
  <si>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</si>
  <si>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</si>
  <si>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</si>
  <si>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</si>
  <si>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</si>
  <si>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</si>
  <si>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</si>
  <si>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</si>
  <si>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</si>
  <si>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</si>
  <si>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</si>
  <si>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</si>
  <si>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</si>
  <si>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</si>
  <si>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</si>
  <si>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</si>
  <si>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</si>
  <si>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</si>
  <si>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</si>
  <si>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</si>
  <si>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</si>
  <si>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</si>
  <si>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</si>
  <si>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</si>
  <si>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</si>
  <si>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</si>
  <si>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</si>
  <si>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</si>
  <si>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</si>
  <si>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</si>
  <si>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</si>
  <si>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</si>
  <si>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</si>
  <si>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</si>
  <si>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</si>
  <si>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</si>
  <si>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</si>
  <si>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</si>
  <si>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</si>
  <si>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</si>
  <si>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</si>
  <si>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</si>
  <si>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</si>
  <si>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</si>
  <si>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</si>
  <si>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</si>
  <si>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</si>
  <si>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</si>
  <si>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</si>
  <si>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</si>
  <si>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</si>
  <si>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</si>
  <si>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</si>
  <si>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</si>
  <si>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</si>
  <si>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</si>
  <si>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</si>
  <si>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</si>
  <si>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</si>
  <si>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</si>
  <si>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</si>
  <si>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</si>
  <si>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</si>
  <si>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</si>
  <si>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</si>
  <si>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</si>
  <si>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</si>
  <si>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</si>
  <si>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</si>
  <si>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</si>
  <si>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</si>
  <si>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</si>
  <si>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</si>
  <si>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</si>
  <si>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</si>
  <si>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</si>
  <si>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</si>
  <si>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</si>
  <si>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</si>
  <si>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</si>
  <si>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</si>
  <si>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</si>
  <si>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</si>
  <si>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</si>
  <si>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</si>
  <si>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</si>
  <si>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</si>
  <si>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</si>
  <si>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</si>
  <si>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</si>
  <si>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</si>
  <si>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</si>
  <si>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</si>
  <si>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</si>
  <si>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</si>
  <si>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</si>
  <si>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</si>
  <si>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</si>
  <si>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</si>
  <si>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</si>
  <si>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</si>
  <si>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</si>
  <si>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</si>
  <si>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</si>
  <si>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</si>
  <si>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</si>
  <si>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</si>
  <si>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</si>
  <si>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</si>
  <si>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</si>
  <si>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</si>
  <si>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</si>
  <si>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</si>
  <si>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</si>
  <si>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</si>
  <si>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</si>
  <si>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</si>
  <si>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</si>
  <si>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</si>
  <si>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</si>
  <si>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</si>
  <si>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</si>
  <si>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</si>
  <si>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</si>
  <si>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</si>
  <si>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</si>
  <si>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</si>
  <si>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</si>
  <si>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</si>
  <si>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</si>
  <si>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</si>
  <si>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</si>
  <si>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</si>
  <si>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</si>
  <si>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</si>
  <si>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</si>
  <si>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</si>
  <si>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</si>
  <si>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</si>
  <si>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</si>
  <si>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</si>
  <si>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</si>
  <si>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</si>
  <si>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</si>
  <si>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</si>
  <si>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</si>
  <si>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</si>
  <si>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</si>
  <si>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</si>
  <si>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</si>
  <si>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</si>
  <si>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</si>
  <si>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</si>
  <si>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</si>
  <si>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</si>
  <si>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</si>
  <si>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</si>
  <si>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</si>
  <si>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</si>
  <si>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</si>
  <si>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</si>
  <si>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</si>
  <si>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</si>
  <si>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</si>
  <si>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</si>
  <si>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</si>
  <si>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</si>
  <si>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</si>
  <si>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</si>
  <si>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</si>
  <si>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</si>
  <si>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</si>
  <si>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</si>
  <si>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</si>
  <si>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</si>
  <si>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</si>
  <si>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</si>
  <si>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</si>
  <si>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</si>
  <si>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</si>
  <si>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</si>
  <si>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</si>
  <si>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</si>
  <si>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</si>
  <si>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</si>
  <si>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</si>
  <si>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</si>
  <si>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</si>
  <si>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</si>
  <si>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</si>
  <si>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</si>
  <si>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</si>
  <si>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</si>
  <si>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</si>
  <si>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</si>
  <si>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</si>
  <si>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</si>
  <si>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</si>
  <si>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</si>
  <si>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</si>
  <si>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</si>
  <si>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</si>
  <si>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</si>
  <si>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</si>
  <si>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</si>
  <si>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</si>
  <si>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</si>
  <si>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</si>
  <si>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</si>
  <si>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</si>
  <si>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</si>
  <si>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</si>
  <si>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</si>
  <si>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</si>
  <si>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</si>
  <si>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</si>
  <si>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</si>
  <si>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</si>
  <si>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</si>
  <si>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</si>
  <si>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</si>
  <si>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</si>
  <si>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</si>
  <si>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</si>
  <si>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</si>
  <si>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</si>
  <si>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</si>
  <si>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</si>
  <si>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</si>
  <si>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</si>
  <si>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</si>
  <si>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</si>
  <si>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</si>
  <si>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</si>
  <si>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</si>
  <si>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</si>
  <si>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</si>
  <si>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</si>
  <si>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</si>
  <si>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</si>
  <si>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</si>
  <si>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</si>
  <si>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</si>
  <si>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</si>
  <si>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</si>
  <si>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</si>
  <si>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</si>
  <si>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</si>
  <si>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</si>
  <si>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</si>
  <si>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</si>
  <si>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</si>
  <si>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</si>
  <si>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</si>
  <si>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</si>
  <si>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</si>
  <si>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</si>
  <si>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</si>
  <si>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</si>
  <si>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</si>
  <si>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</si>
  <si>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</si>
  <si>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</si>
  <si>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</si>
  <si>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</si>
  <si>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</si>
  <si>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</si>
  <si>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</si>
  <si>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</si>
  <si>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</si>
  <si>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</si>
  <si>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</si>
  <si>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</si>
  <si>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</si>
  <si>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</si>
  <si>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</si>
  <si>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</si>
  <si>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</si>
  <si>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</si>
  <si>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</si>
  <si>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</si>
  <si>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</si>
  <si>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</si>
  <si>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</si>
  <si>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</si>
  <si>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</si>
  <si>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</si>
  <si>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</si>
  <si>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</si>
  <si>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</si>
  <si>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</si>
  <si>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</si>
  <si>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</si>
  <si>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</si>
  <si>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</si>
  <si>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</si>
  <si>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</si>
  <si>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</si>
  <si>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</si>
  <si>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</si>
  <si>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</si>
  <si>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</si>
  <si>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</si>
  <si>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</si>
  <si>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</si>
  <si>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</si>
  <si>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</si>
  <si>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</si>
  <si>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</si>
  <si>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</si>
  <si>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</si>
  <si>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</si>
  <si>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</si>
  <si>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</si>
  <si>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</si>
  <si>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</si>
  <si>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</si>
  <si>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</si>
  <si>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</si>
  <si>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</si>
  <si>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</si>
  <si>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</si>
  <si>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</si>
  <si>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</si>
  <si>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</si>
  <si>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</si>
  <si>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</si>
  <si>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</si>
  <si>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</si>
  <si>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</si>
  <si>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</si>
  <si>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</si>
  <si>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</si>
  <si>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</si>
  <si>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</si>
  <si>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</si>
  <si>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</si>
  <si>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</si>
  <si>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</si>
  <si>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</si>
  <si>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</si>
  <si>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</si>
  <si>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</si>
  <si>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</si>
  <si>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</si>
  <si>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</si>
  <si>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</si>
  <si>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</si>
  <si>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</si>
  <si>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</si>
  <si>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</si>
  <si>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</si>
  <si>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</si>
  <si>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</si>
  <si>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</si>
  <si>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</si>
  <si>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</si>
  <si>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</si>
  <si>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</si>
  <si>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</si>
  <si>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</si>
  <si>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</si>
  <si>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</si>
  <si>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</si>
  <si>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</si>
  <si>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</si>
  <si>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</si>
  <si>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</si>
  <si>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</si>
  <si>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</si>
  <si>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</si>
  <si>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</si>
  <si>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</si>
  <si>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</si>
  <si>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</si>
  <si>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</si>
  <si>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</si>
  <si>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</si>
  <si>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</si>
  <si>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</si>
  <si>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</si>
  <si>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</si>
  <si>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</si>
  <si>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</si>
  <si>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</si>
  <si>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</si>
  <si>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</si>
  <si>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</si>
  <si>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</si>
  <si>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</si>
  <si>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</si>
  <si>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</si>
  <si>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</si>
  <si>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</si>
  <si>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</si>
  <si>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</si>
  <si>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</si>
  <si>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</si>
  <si>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</si>
  <si>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</si>
  <si>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</si>
  <si>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</si>
  <si>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</si>
  <si>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</si>
  <si>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</si>
  <si>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</si>
  <si>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</si>
  <si>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</si>
  <si>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</si>
  <si>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</si>
  <si>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</si>
  <si>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</si>
  <si>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</si>
  <si>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</si>
  <si>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</si>
  <si>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</si>
  <si>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</si>
  <si>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</si>
  <si>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</si>
  <si>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</si>
  <si>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</si>
  <si>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</si>
  <si>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</si>
  <si>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</si>
  <si>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</si>
  <si>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</si>
  <si>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</si>
  <si>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</si>
  <si>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</si>
  <si>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</si>
  <si>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</si>
  <si>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</si>
  <si>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</si>
  <si>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</si>
  <si>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</si>
  <si>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</si>
  <si>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</si>
  <si>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</si>
  <si>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</si>
  <si>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</si>
  <si>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</si>
  <si>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</si>
  <si>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</si>
  <si>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</si>
  <si>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</si>
  <si>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</si>
  <si>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</si>
  <si>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</si>
  <si>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</si>
  <si>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</si>
  <si>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</si>
  <si>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</si>
  <si>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</si>
  <si>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</si>
  <si>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</si>
  <si>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</si>
  <si>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</si>
  <si>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</si>
  <si>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</si>
  <si>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</si>
  <si>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</si>
  <si>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</si>
  <si>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</si>
  <si>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</si>
  <si>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</si>
  <si>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</si>
  <si>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</si>
  <si>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</si>
  <si>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</si>
  <si>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</si>
  <si>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</si>
  <si>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</si>
  <si>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</si>
  <si>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</si>
  <si>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</si>
  <si>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</si>
  <si>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</si>
  <si>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</si>
  <si>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</si>
  <si>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</si>
  <si>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</si>
  <si>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</si>
  <si>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</si>
  <si>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</si>
  <si>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</si>
  <si>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</si>
  <si>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</si>
  <si>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</si>
  <si>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</si>
  <si>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</si>
  <si>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</si>
  <si>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</si>
  <si>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</si>
  <si>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</si>
  <si>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</si>
  <si>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</si>
  <si>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</si>
  <si>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</si>
  <si>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</si>
  <si>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</si>
  <si>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</si>
  <si>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</si>
  <si>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</si>
  <si>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</si>
  <si>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</si>
  <si>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</si>
  <si>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</si>
  <si>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</si>
  <si>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</si>
  <si>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</si>
  <si>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</si>
  <si>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</si>
  <si>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</si>
  <si>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</si>
  <si>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</si>
  <si>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</si>
  <si>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</si>
  <si>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</si>
  <si>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</si>
  <si>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</si>
  <si>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</si>
  <si>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</si>
  <si>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</si>
  <si>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</si>
  <si>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</si>
  <si>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</si>
  <si>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</si>
  <si>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</si>
  <si>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</si>
  <si>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</si>
  <si>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</si>
  <si>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</si>
  <si>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</si>
  <si>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</si>
  <si>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</si>
  <si>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</si>
  <si>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</si>
  <si>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</si>
  <si>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</si>
  <si>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</si>
  <si>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</si>
  <si>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</si>
  <si>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</si>
  <si>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</si>
  <si>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</si>
  <si>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</si>
  <si>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</si>
  <si>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</si>
  <si>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</si>
  <si>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</si>
  <si>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</si>
  <si>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</si>
  <si>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</si>
  <si>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</si>
  <si>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</si>
  <si>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</si>
  <si>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</si>
  <si>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</si>
  <si>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</si>
  <si>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</si>
  <si>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</si>
  <si>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</si>
  <si>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</si>
  <si>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</si>
  <si>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</si>
  <si>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</si>
  <si>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</si>
  <si>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</si>
  <si>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</si>
  <si>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</si>
  <si>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</si>
  <si>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</si>
  <si>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</si>
  <si>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</si>
  <si>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</si>
  <si>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</si>
  <si>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</si>
  <si>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</si>
  <si>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</si>
  <si>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</si>
  <si>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</si>
  <si>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</si>
  <si>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</si>
  <si>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</si>
  <si>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</si>
  <si>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</si>
  <si>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</si>
  <si>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</si>
  <si>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</si>
  <si>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</si>
  <si>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</si>
  <si>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</si>
  <si>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</si>
  <si>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</si>
  <si>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</si>
  <si>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</si>
  <si>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</si>
  <si>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</si>
  <si>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</si>
  <si>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</si>
  <si>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</si>
  <si>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</si>
  <si>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</si>
  <si>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</si>
  <si>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</si>
  <si>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</si>
  <si>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</si>
  <si>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</si>
  <si>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</si>
  <si>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</si>
  <si>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</si>
  <si>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</si>
  <si>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</si>
  <si>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</si>
  <si>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</si>
  <si>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</si>
  <si>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</si>
  <si>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</si>
  <si>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</si>
  <si>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</si>
  <si>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</si>
  <si>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</si>
  <si>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</si>
  <si>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</si>
  <si>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</si>
  <si>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</si>
  <si>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</si>
  <si>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</si>
  <si>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</si>
  <si>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</si>
  <si>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</si>
  <si>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</si>
  <si>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</si>
  <si>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</si>
  <si>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</si>
  <si>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</si>
  <si>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</si>
  <si>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</si>
  <si>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</si>
  <si>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</si>
  <si>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</si>
  <si>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</si>
  <si>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</si>
  <si>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</si>
  <si>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</si>
  <si>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</si>
  <si>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</si>
  <si>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</si>
  <si>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</si>
  <si>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</si>
  <si>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</si>
  <si>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</si>
  <si>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</si>
  <si>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</si>
  <si>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</si>
  <si>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</si>
  <si>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</si>
  <si>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</si>
  <si>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</si>
  <si>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</si>
  <si>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</si>
  <si>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</si>
  <si>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</si>
  <si>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</si>
  <si>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</si>
  <si>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</si>
  <si>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</si>
  <si>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</si>
  <si>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</si>
  <si>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</si>
  <si>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</si>
  <si>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</si>
  <si>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</si>
  <si>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</si>
  <si>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</si>
  <si>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</si>
  <si>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</si>
  <si>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</si>
  <si>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</si>
  <si>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</si>
  <si>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</si>
  <si>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</si>
  <si>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</si>
  <si>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</si>
  <si>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</si>
  <si>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</si>
  <si>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</si>
  <si>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</si>
  <si>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</si>
  <si>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</si>
  <si>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</si>
  <si>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</si>
  <si>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</si>
  <si>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</si>
  <si>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</si>
  <si>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</si>
  <si>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</si>
  <si>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</si>
  <si>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</si>
  <si>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</si>
  <si>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</si>
  <si>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</si>
  <si>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</si>
  <si>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</si>
  <si>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</si>
  <si>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</si>
  <si>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</si>
  <si>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</si>
  <si>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</si>
  <si>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</si>
  <si>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</si>
  <si>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</si>
  <si>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</si>
  <si>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</si>
  <si>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</si>
  <si>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</si>
  <si>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</si>
  <si>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</si>
  <si>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</si>
  <si>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</si>
  <si>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</si>
  <si>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</si>
  <si>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</si>
  <si>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</si>
  <si>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</si>
  <si>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</si>
  <si>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</si>
  <si>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</si>
  <si>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</si>
  <si>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</si>
  <si>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</si>
  <si>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</si>
  <si>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</si>
  <si>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</si>
  <si>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</si>
  <si>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</si>
  <si>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</si>
  <si>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</si>
  <si>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</si>
  <si>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</si>
  <si>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</si>
  <si>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</si>
  <si>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</si>
  <si>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</si>
  <si>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</si>
  <si>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</si>
  <si>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</si>
  <si>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</si>
  <si>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</si>
  <si>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</si>
  <si>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</si>
  <si>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</si>
  <si>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</si>
  <si>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</si>
  <si>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</si>
  <si>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</si>
  <si>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</si>
  <si>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</si>
  <si>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</si>
  <si>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</si>
  <si>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</si>
  <si>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</si>
  <si>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</si>
  <si>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</si>
  <si>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</si>
  <si>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</si>
  <si>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</si>
  <si>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</si>
  <si>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</si>
  <si>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</si>
  <si>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</si>
  <si>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</si>
  <si>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</si>
  <si>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</si>
  <si>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</si>
  <si>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</si>
  <si>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</si>
  <si>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</si>
  <si>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</si>
  <si>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</si>
  <si>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</si>
  <si>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</si>
  <si>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</si>
  <si>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</si>
  <si>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</si>
  <si>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</si>
  <si>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</si>
  <si>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</si>
  <si>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</si>
  <si>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</si>
  <si>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</si>
  <si>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</si>
  <si>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</si>
  <si>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</si>
  <si>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</si>
  <si>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</si>
  <si>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</si>
  <si>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</si>
  <si>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</si>
  <si>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</si>
  <si>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</si>
  <si>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</si>
  <si>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</si>
  <si>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</si>
  <si>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</si>
  <si>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</si>
  <si>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</si>
  <si>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</si>
  <si>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</si>
  <si>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</si>
  <si>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</si>
  <si>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</si>
  <si>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</si>
  <si>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</si>
  <si>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</si>
  <si>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</si>
  <si>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</si>
  <si>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</si>
  <si>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</si>
  <si>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</si>
  <si>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</si>
  <si>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</si>
  <si>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</si>
  <si>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</si>
  <si>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</si>
  <si>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</si>
  <si>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</si>
  <si>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</si>
  <si>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</si>
  <si>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</si>
  <si>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</si>
  <si>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</si>
  <si>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</si>
  <si>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</si>
  <si>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</si>
  <si>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</si>
  <si>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</si>
  <si>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</si>
  <si>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</si>
  <si>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</si>
  <si>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</si>
  <si>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</si>
  <si>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</si>
  <si>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</si>
  <si>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</si>
  <si>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</si>
  <si>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</si>
  <si>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</si>
  <si>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</si>
  <si>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</si>
  <si>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</si>
  <si>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</si>
  <si>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</si>
  <si>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</si>
  <si>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</si>
  <si>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</si>
  <si>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</si>
  <si>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</si>
  <si>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</si>
  <si>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</si>
  <si>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</si>
  <si>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</si>
  <si>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</si>
  <si>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</si>
  <si>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</si>
  <si>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</si>
  <si>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</si>
  <si>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</si>
  <si>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</si>
  <si>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</si>
  <si>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</si>
  <si>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</si>
  <si>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</si>
  <si>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</si>
  <si>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</si>
  <si>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</si>
  <si>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</si>
  <si>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</si>
  <si>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</si>
  <si>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</si>
  <si>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</si>
  <si>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</si>
  <si>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</si>
  <si>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</si>
  <si>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</si>
  <si>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</si>
  <si>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</si>
  <si>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</si>
  <si>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</si>
  <si>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</si>
  <si>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</si>
  <si>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</si>
  <si>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</si>
  <si>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</si>
  <si>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</si>
  <si>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</si>
  <si>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</si>
  <si>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</si>
  <si>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</si>
  <si>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</si>
  <si>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</si>
  <si>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</si>
  <si>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</si>
  <si>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</si>
  <si>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</si>
  <si>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</si>
  <si>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</si>
  <si>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</si>
  <si>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</si>
  <si>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</si>
  <si>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</si>
  <si>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</si>
  <si>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</si>
  <si>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</si>
  <si>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</si>
  <si>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</si>
  <si>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</si>
  <si>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</si>
  <si>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</si>
  <si>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</si>
  <si>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</si>
  <si>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</si>
  <si>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</si>
  <si>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</si>
  <si>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</si>
  <si>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</si>
  <si>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</si>
  <si>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</si>
  <si>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</si>
  <si>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</si>
  <si>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</si>
  <si>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</si>
  <si>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</si>
  <si>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</si>
  <si>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</si>
  <si>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</si>
  <si>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</si>
  <si>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</si>
  <si>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</si>
  <si>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</si>
  <si>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</si>
  <si>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</si>
  <si>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</si>
  <si>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</si>
  <si>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</si>
  <si>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</si>
  <si>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</si>
  <si>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</si>
  <si>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</si>
  <si>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</si>
  <si>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</si>
  <si>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</si>
  <si>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</si>
  <si>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</si>
  <si>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</si>
  <si>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</si>
  <si>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</si>
  <si>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</si>
  <si>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</si>
  <si>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</si>
  <si>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</si>
  <si>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</si>
  <si>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</si>
  <si>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</si>
  <si>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</si>
  <si>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</si>
  <si>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</si>
  <si>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</si>
  <si>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</si>
  <si>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</si>
  <si>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</si>
  <si>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</si>
  <si>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</si>
  <si>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</si>
  <si>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</si>
  <si>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</si>
  <si>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</si>
  <si>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</si>
  <si>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</si>
  <si>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</si>
  <si>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</si>
  <si>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</si>
  <si>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</si>
  <si>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</si>
  <si>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</si>
  <si>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</si>
  <si>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</si>
  <si>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</si>
  <si>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</si>
  <si>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</si>
  <si>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</si>
  <si>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</si>
  <si>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</si>
  <si>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</si>
  <si>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</si>
  <si>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</si>
  <si>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</si>
  <si>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</si>
  <si>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</si>
  <si>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</si>
  <si>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</si>
  <si>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</si>
  <si>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</si>
  <si>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</si>
  <si>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</si>
  <si>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</si>
  <si>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</si>
  <si>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</si>
  <si>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</si>
  <si>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</si>
  <si>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</si>
  <si>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</si>
  <si>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</si>
  <si>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</si>
  <si>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</si>
  <si>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</si>
  <si>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</si>
  <si>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</si>
  <si>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</si>
  <si>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</si>
  <si>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</si>
  <si>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</si>
  <si>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</si>
  <si>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</si>
  <si>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</si>
  <si>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</si>
  <si>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</si>
  <si>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</si>
  <si>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</si>
  <si>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</si>
  <si>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</si>
  <si>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</si>
  <si>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</si>
  <si>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</si>
  <si>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</si>
  <si>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</si>
  <si>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</si>
  <si>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</si>
  <si>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</si>
  <si>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</si>
  <si>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</si>
  <si>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</si>
  <si>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</si>
  <si>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</si>
  <si>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</si>
  <si>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</si>
  <si>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</si>
  <si>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</si>
  <si>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</si>
  <si>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</si>
  <si>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</si>
  <si>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</si>
  <si>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</si>
  <si>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</si>
  <si>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</si>
  <si>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</si>
  <si>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</si>
  <si>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</si>
  <si>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</si>
  <si>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</si>
  <si>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</si>
  <si>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</si>
  <si>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</si>
  <si>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</si>
  <si>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</si>
  <si>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</si>
  <si>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</si>
  <si>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</si>
  <si>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</si>
  <si>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</si>
  <si>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</si>
  <si>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</si>
  <si>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</si>
  <si>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</si>
  <si>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</si>
  <si>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</si>
  <si>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</si>
  <si>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</si>
  <si>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</si>
  <si>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</si>
  <si>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</si>
  <si>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</si>
  <si>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</si>
  <si>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</si>
  <si>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</si>
  <si>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</si>
  <si>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</si>
  <si>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</si>
  <si>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</si>
  <si>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</si>
  <si>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</si>
  <si>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</si>
  <si>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</si>
  <si>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</si>
  <si>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</si>
  <si>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</si>
  <si>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</si>
  <si>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</si>
  <si>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</si>
  <si>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</si>
  <si>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</si>
  <si>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</si>
  <si>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</si>
  <si>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</si>
  <si>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</si>
  <si>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</si>
  <si>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</si>
  <si>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</si>
  <si>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</si>
  <si>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</si>
  <si>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</si>
  <si>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</si>
  <si>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</si>
  <si>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</si>
  <si>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</si>
  <si>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</si>
  <si>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</si>
  <si>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</si>
  <si>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</si>
  <si>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</si>
  <si>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</si>
  <si>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</si>
  <si>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</si>
  <si>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</si>
  <si>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</si>
  <si>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</si>
  <si>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</si>
  <si>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</si>
  <si>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</si>
  <si>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</si>
  <si>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</si>
  <si>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</si>
  <si>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</si>
  <si>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</si>
  <si>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</si>
  <si>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</si>
  <si>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</si>
  <si>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</si>
  <si>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</si>
  <si>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</si>
  <si>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</si>
  <si>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</si>
  <si>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</si>
  <si>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</si>
  <si>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</si>
  <si>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</si>
  <si>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</si>
  <si>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</si>
  <si>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</si>
  <si>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</si>
  <si>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</si>
  <si>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</si>
  <si>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</si>
  <si>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</si>
  <si>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</si>
  <si>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</si>
  <si>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</si>
  <si>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</si>
  <si>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</si>
  <si>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</si>
  <si>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</si>
  <si>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</si>
  <si>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</si>
  <si>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</si>
  <si>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</si>
  <si>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</si>
  <si>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</si>
  <si>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</si>
  <si>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</si>
  <si>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</si>
  <si>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</si>
  <si>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</si>
  <si>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</si>
  <si>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</si>
  <si>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</si>
  <si>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</si>
  <si>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</si>
  <si>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</si>
  <si>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</si>
  <si>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</si>
  <si>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</si>
  <si>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</si>
  <si>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</si>
  <si>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</si>
  <si>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</si>
  <si>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</si>
  <si>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</si>
  <si>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</si>
  <si>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</si>
  <si>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</si>
  <si>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</si>
  <si>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</si>
  <si>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</si>
  <si>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</si>
  <si>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</si>
  <si>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</si>
  <si>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</si>
  <si>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</si>
  <si>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</si>
  <si>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</si>
  <si>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</si>
  <si>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</si>
  <si>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</si>
  <si>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</si>
  <si>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</si>
  <si>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</si>
  <si>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</si>
  <si>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</si>
  <si>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</si>
  <si>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</si>
  <si>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</si>
  <si>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</si>
  <si>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</si>
  <si>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</si>
  <si>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</si>
  <si>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</si>
  <si>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</si>
  <si>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</si>
  <si>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</si>
  <si>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</si>
  <si>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</si>
  <si>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</si>
  <si>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</si>
  <si>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</si>
  <si>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</si>
  <si>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</si>
  <si>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</si>
  <si>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</si>
  <si>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</si>
  <si>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</si>
  <si>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</si>
  <si>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</si>
  <si>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</si>
  <si>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</si>
  <si>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</si>
  <si>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</si>
  <si>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</si>
  <si>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</si>
  <si>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</si>
  <si>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</si>
  <si>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</si>
  <si>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</si>
  <si>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</si>
  <si>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</si>
  <si>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</si>
  <si>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</si>
  <si>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</si>
  <si>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</si>
  <si>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</si>
  <si>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</si>
  <si>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</si>
  <si>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</si>
  <si>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</si>
  <si>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</si>
  <si>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</si>
  <si>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</si>
  <si>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</si>
  <si>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</si>
  <si>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</si>
  <si>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</si>
  <si>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</si>
  <si>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</si>
  <si>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</si>
  <si>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</si>
  <si>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</si>
  <si>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</si>
  <si>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</si>
  <si>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</si>
  <si>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</si>
  <si>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</si>
  <si>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</si>
  <si>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</si>
  <si>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</si>
  <si>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</si>
  <si>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</si>
  <si>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</si>
  <si>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</si>
  <si>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</si>
  <si>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</si>
  <si>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</si>
  <si>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</si>
  <si>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</si>
  <si>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</si>
  <si>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</si>
  <si>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</si>
  <si>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</si>
  <si>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</si>
  <si>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</si>
  <si>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</si>
  <si>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</si>
  <si>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</si>
  <si>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</si>
  <si>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</si>
  <si>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</si>
  <si>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</si>
  <si>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</si>
  <si>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</si>
  <si>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</si>
  <si>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</si>
  <si>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</si>
  <si>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</si>
  <si>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</si>
  <si>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</si>
  <si>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</si>
  <si>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</si>
  <si>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</si>
  <si>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</si>
  <si>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</si>
  <si>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</si>
  <si>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</si>
  <si>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</si>
  <si>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</si>
  <si>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</si>
  <si>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</si>
  <si>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</si>
  <si>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</si>
  <si>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</si>
  <si>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</si>
  <si>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</si>
  <si>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</si>
  <si>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</si>
  <si>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</si>
  <si>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</si>
  <si>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</si>
  <si>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</si>
  <si>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</si>
  <si>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</si>
  <si>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</si>
  <si>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</si>
  <si>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</si>
  <si>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</si>
  <si>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</si>
  <si>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</si>
  <si>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</si>
  <si>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</si>
  <si>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</si>
  <si>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</si>
  <si>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</si>
  <si>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</si>
  <si>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</si>
  <si>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</si>
  <si>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</si>
  <si>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</si>
  <si>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</si>
  <si>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</si>
  <si>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</si>
  <si>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</si>
  <si>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</si>
  <si>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</si>
  <si>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</si>
  <si>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</si>
  <si>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</si>
  <si>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</si>
  <si>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</si>
  <si>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</si>
  <si>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</si>
  <si>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</si>
  <si>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</si>
  <si>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</si>
  <si>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</si>
  <si>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</si>
  <si>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</si>
  <si>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</si>
  <si>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</si>
  <si>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</si>
  <si>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</si>
  <si>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</si>
  <si>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</si>
  <si>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</si>
  <si>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</si>
  <si>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</si>
  <si>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</si>
  <si>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</si>
  <si>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</si>
  <si>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</si>
  <si>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</si>
  <si>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</si>
  <si>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</si>
  <si>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</si>
  <si>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</si>
  <si>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</si>
  <si>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</si>
  <si>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</si>
  <si>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</si>
  <si>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</si>
  <si>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</si>
  <si>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</si>
  <si>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</si>
  <si>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</si>
  <si>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</si>
  <si>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</si>
  <si>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</si>
  <si>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</si>
  <si>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</si>
  <si>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</si>
  <si>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</si>
  <si>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</si>
  <si>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</si>
  <si>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</si>
  <si>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</si>
  <si>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</si>
  <si>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</si>
  <si>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</si>
  <si>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</si>
  <si>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</si>
  <si>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</si>
  <si>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</si>
  <si>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</si>
  <si>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</si>
  <si>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</si>
  <si>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</si>
  <si>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</si>
  <si>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</si>
  <si>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</si>
  <si>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</si>
  <si>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</si>
  <si>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</si>
  <si>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</si>
  <si>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</si>
  <si>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</si>
  <si>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</si>
  <si>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</si>
  <si>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</si>
  <si>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</si>
  <si>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</si>
  <si>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</si>
  <si>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</si>
  <si>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</si>
  <si>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</si>
  <si>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</si>
  <si>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</si>
  <si>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</si>
  <si>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</si>
  <si>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</si>
  <si>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</si>
  <si>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</si>
  <si>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</si>
  <si>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</si>
  <si>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</si>
  <si>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</si>
  <si>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</si>
  <si>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</si>
  <si>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</si>
  <si>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</si>
  <si>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</si>
  <si>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</si>
  <si>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</si>
  <si>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</si>
  <si>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</si>
  <si>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</si>
  <si>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</si>
  <si>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</si>
  <si>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</si>
  <si>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</si>
  <si>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</si>
  <si>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</si>
  <si>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</si>
  <si>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</si>
  <si>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</si>
  <si>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</si>
  <si>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</si>
  <si>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</si>
  <si>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</si>
  <si>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</si>
  <si>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</si>
  <si>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</si>
  <si>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</si>
  <si>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</si>
  <si>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</si>
  <si>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</si>
  <si>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</si>
  <si>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</si>
  <si>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</si>
  <si>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</si>
  <si>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</si>
  <si>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</si>
  <si>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</si>
  <si>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</si>
  <si>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</si>
  <si>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</si>
  <si>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</si>
  <si>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</si>
  <si>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</si>
  <si>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</si>
  <si>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</si>
  <si>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</si>
  <si>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</si>
  <si>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</si>
  <si>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</si>
  <si>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</si>
  <si>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</si>
  <si>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</si>
  <si>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</si>
  <si>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</si>
  <si>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</si>
  <si>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</si>
  <si>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</si>
  <si>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</si>
  <si>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</si>
  <si>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</si>
  <si>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</si>
  <si>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</si>
  <si>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</si>
  <si>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</si>
  <si>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</si>
  <si>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</si>
  <si>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</si>
  <si>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</si>
  <si>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</si>
  <si>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</si>
  <si>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</si>
  <si>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</si>
  <si>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</si>
  <si>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</si>
  <si>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</si>
  <si>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</si>
  <si>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</si>
  <si>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</si>
  <si>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</si>
  <si>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</si>
  <si>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</si>
  <si>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</si>
  <si>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</si>
  <si>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</si>
  <si>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</si>
  <si>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</si>
  <si>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</si>
  <si>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</si>
  <si>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</si>
  <si>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</si>
  <si>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</si>
  <si>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</si>
  <si>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</si>
  <si>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</si>
  <si>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</si>
  <si>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</si>
  <si>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</si>
  <si>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</si>
  <si>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</si>
  <si>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</si>
  <si>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</si>
  <si>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</si>
  <si>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</si>
  <si>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</si>
  <si>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</si>
  <si>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</si>
  <si>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</si>
  <si>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</si>
  <si>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</si>
  <si>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</si>
  <si>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</si>
  <si>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</si>
  <si>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</si>
  <si>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</si>
  <si>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</si>
  <si>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</si>
  <si>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</si>
  <si>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</si>
  <si>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</si>
  <si>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</si>
  <si>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</si>
  <si>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</si>
  <si>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</si>
  <si>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</si>
  <si>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</si>
  <si>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</si>
  <si>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</si>
  <si>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</si>
  <si>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</si>
  <si>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</si>
  <si>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</si>
  <si>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</si>
  <si>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</si>
  <si>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</si>
  <si>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</si>
  <si>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</si>
  <si>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</si>
  <si>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</si>
  <si>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</si>
  <si>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</si>
  <si>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</si>
  <si>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</si>
  <si>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</si>
  <si>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</si>
  <si>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</si>
  <si>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</si>
  <si>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</si>
  <si>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</si>
  <si>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</si>
  <si>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</si>
  <si>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</si>
  <si>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</si>
  <si>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</si>
  <si>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</si>
  <si>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</si>
  <si>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</si>
  <si>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</si>
  <si>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</si>
  <si>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</si>
  <si>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</si>
  <si>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</si>
  <si>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</si>
  <si>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</si>
  <si>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</si>
  <si>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</si>
  <si>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</si>
  <si>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</si>
  <si>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</si>
  <si>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</si>
  <si>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</si>
  <si>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</si>
  <si>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</si>
  <si>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</si>
  <si>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</si>
  <si>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</si>
  <si>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</si>
  <si>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</si>
  <si>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</si>
  <si>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</si>
  <si>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</si>
  <si>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</si>
  <si>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</si>
  <si>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</si>
  <si>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</si>
  <si>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</si>
  <si>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</si>
  <si>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</si>
  <si>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</si>
  <si>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</si>
  <si>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</si>
  <si>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</si>
  <si>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</si>
  <si>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</si>
  <si>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</si>
  <si>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</si>
  <si>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</si>
  <si>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</si>
  <si>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</si>
  <si>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</si>
  <si>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</si>
  <si>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</si>
  <si>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</si>
  <si>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</si>
  <si>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</si>
  <si>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</si>
  <si>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</si>
  <si>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</si>
  <si>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</si>
  <si>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</si>
  <si>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</si>
  <si>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</si>
  <si>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</si>
  <si>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</si>
  <si>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</si>
  <si>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</si>
  <si>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</si>
  <si>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</si>
  <si>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</si>
  <si>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</si>
  <si>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</si>
  <si>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</si>
  <si>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</si>
  <si>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</si>
  <si>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</si>
  <si>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</si>
  <si>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</si>
  <si>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</si>
  <si>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</si>
  <si>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</si>
  <si>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</si>
  <si>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</si>
  <si>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</si>
  <si>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</si>
  <si>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</si>
  <si>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</si>
  <si>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</si>
  <si>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</si>
  <si>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</si>
  <si>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</si>
  <si>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</si>
  <si>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</si>
  <si>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</si>
  <si>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</si>
  <si>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</si>
  <si>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</si>
  <si>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</si>
  <si>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</si>
  <si>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</si>
  <si>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</si>
  <si>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</si>
  <si>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</si>
  <si>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</si>
  <si>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</si>
  <si>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</si>
  <si>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</si>
  <si>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</si>
  <si>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</si>
  <si>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</si>
  <si>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</si>
  <si>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</si>
  <si>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</si>
  <si>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</si>
  <si>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</si>
  <si>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</si>
  <si>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</si>
  <si>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</si>
  <si>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</si>
  <si>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</si>
  <si>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</si>
  <si>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</si>
  <si>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</si>
  <si>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</si>
  <si>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</si>
  <si>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</si>
  <si>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</si>
  <si>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</si>
  <si>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</si>
  <si>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</si>
  <si>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</si>
  <si>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</si>
  <si>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</si>
  <si>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</si>
  <si>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</si>
  <si>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</si>
  <si>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</si>
  <si>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</si>
  <si>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</si>
  <si>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</si>
  <si>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</si>
  <si>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</si>
  <si>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</si>
  <si>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</si>
  <si>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</si>
  <si>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</si>
  <si>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</si>
  <si>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</si>
  <si>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</si>
  <si>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</si>
  <si>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</si>
  <si>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</si>
  <si>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</si>
  <si>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</si>
  <si>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</si>
  <si>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</si>
  <si>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</si>
  <si>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</si>
  <si>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</si>
  <si>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</si>
  <si>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</si>
  <si>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</si>
  <si>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</si>
  <si>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</si>
  <si>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</si>
  <si>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</si>
  <si>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</si>
  <si>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</si>
  <si>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</si>
  <si>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</si>
  <si>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</si>
  <si>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</si>
  <si>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</si>
  <si>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</si>
  <si>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</si>
  <si>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</si>
  <si>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</si>
  <si>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</si>
  <si>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</si>
  <si>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</si>
  <si>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</si>
  <si>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</si>
  <si>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</si>
  <si>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</si>
  <si>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</si>
  <si>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</si>
  <si>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</si>
  <si>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</si>
  <si>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</si>
  <si>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</si>
  <si>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</si>
  <si>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</si>
  <si>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</si>
  <si>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</si>
  <si>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</si>
  <si>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</si>
  <si>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</si>
  <si>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</si>
  <si>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</si>
  <si>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</si>
  <si>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</si>
  <si>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</si>
  <si>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</si>
  <si>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</si>
  <si>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</si>
  <si>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</si>
  <si>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</si>
  <si>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</si>
  <si>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</si>
  <si>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</si>
  <si>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</si>
  <si>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</si>
  <si>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</si>
  <si>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</si>
  <si>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</si>
  <si>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</si>
  <si>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</si>
  <si>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</si>
  <si>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</si>
  <si>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</si>
  <si>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</si>
  <si>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</si>
  <si>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</si>
  <si>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</si>
  <si>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</si>
  <si>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</si>
  <si>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</si>
  <si>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</si>
  <si>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</si>
  <si>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</si>
  <si>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</si>
  <si>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</si>
  <si>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</si>
  <si>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</si>
  <si>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</si>
  <si>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</si>
  <si>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</si>
  <si>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</si>
  <si>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</si>
  <si>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</si>
  <si>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</si>
  <si>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</si>
  <si>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</si>
  <si>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</si>
  <si>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</si>
  <si>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</si>
  <si>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</si>
  <si>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</si>
  <si>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</si>
  <si>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</si>
  <si>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</si>
  <si>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</si>
  <si>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</si>
  <si>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</si>
  <si>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</si>
  <si>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</si>
  <si>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</si>
  <si>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</si>
  <si>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</si>
  <si>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</si>
  <si>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</si>
  <si>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</si>
  <si>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</si>
  <si>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</si>
  <si>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</si>
  <si>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</si>
  <si>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</si>
  <si>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</si>
  <si>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</si>
  <si>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</si>
  <si>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</si>
  <si>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</si>
  <si>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</si>
  <si>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</si>
  <si>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</si>
  <si>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</si>
  <si>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</si>
  <si>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</si>
  <si>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</si>
  <si>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</si>
  <si>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</si>
  <si>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</si>
  <si>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</si>
  <si>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</si>
  <si>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</si>
  <si>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</si>
  <si>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</si>
  <si>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</si>
  <si>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</si>
  <si>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</si>
  <si>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</si>
  <si>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</si>
  <si>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</si>
  <si>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</si>
  <si>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</si>
  <si>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</si>
  <si>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</si>
  <si>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</si>
  <si>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</si>
  <si>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</si>
  <si>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</si>
  <si>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</si>
  <si>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</si>
  <si>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</si>
  <si>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</si>
  <si>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</si>
  <si>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</si>
  <si>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</si>
  <si>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</si>
  <si>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</si>
  <si>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</si>
  <si>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</si>
  <si>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</si>
  <si>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</si>
  <si>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</si>
  <si>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</si>
  <si>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</si>
  <si>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</si>
  <si>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</si>
  <si>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</si>
  <si>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</si>
  <si>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</si>
  <si>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</si>
  <si>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</si>
  <si>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</si>
  <si>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</si>
  <si>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</si>
  <si>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</si>
  <si>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</si>
  <si>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</si>
  <si>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</si>
  <si>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</si>
  <si>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</si>
  <si>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</si>
  <si>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</si>
  <si>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</si>
  <si>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</si>
  <si>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</si>
  <si>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</si>
  <si>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</si>
  <si>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</si>
  <si>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</si>
  <si>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</si>
  <si>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</si>
  <si>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</si>
  <si>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</si>
  <si>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</si>
  <si>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</si>
  <si>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</si>
  <si>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</si>
  <si>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</si>
  <si>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</si>
  <si>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</si>
  <si>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</si>
  <si>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</si>
  <si>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</si>
  <si>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</si>
  <si>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</si>
  <si>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</si>
  <si>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</si>
  <si>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</si>
  <si>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</si>
  <si>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</si>
  <si>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</si>
  <si>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</si>
  <si>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</si>
  <si>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</si>
  <si>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</si>
  <si>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</si>
  <si>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</si>
  <si>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</si>
  <si>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</si>
  <si>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</si>
  <si>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</si>
  <si>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</si>
  <si>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</si>
  <si>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</si>
  <si>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</si>
  <si>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</si>
  <si>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</si>
  <si>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</si>
  <si>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</si>
  <si>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</si>
  <si>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</si>
  <si>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</si>
  <si>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</si>
  <si>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</si>
  <si>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</si>
  <si>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</si>
  <si>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</si>
  <si>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</si>
  <si>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</si>
  <si>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</si>
  <si>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</si>
  <si>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</si>
  <si>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</si>
  <si>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</si>
  <si>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</si>
  <si>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</si>
  <si>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</si>
  <si>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</si>
  <si>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</si>
  <si>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</si>
  <si>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</si>
  <si>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</si>
  <si>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</si>
  <si>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</si>
  <si>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</si>
  <si>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</si>
  <si>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</si>
  <si>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</si>
  <si>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</si>
  <si>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</si>
  <si>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</si>
  <si>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</si>
  <si>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</si>
  <si>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</si>
  <si>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</si>
  <si>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</si>
  <si>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</si>
  <si>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</si>
  <si>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</si>
  <si>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</si>
  <si>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</si>
  <si>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</si>
  <si>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</si>
  <si>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</si>
  <si>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</si>
  <si>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</si>
  <si>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</si>
  <si>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</si>
  <si>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</si>
  <si>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</si>
  <si>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</si>
  <si>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</si>
  <si>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</si>
  <si>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</si>
  <si>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</si>
  <si>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</si>
  <si>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</si>
  <si>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</si>
  <si>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</si>
  <si>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</si>
  <si>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</si>
  <si>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</si>
  <si>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</si>
  <si>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</si>
  <si>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</si>
  <si>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</si>
  <si>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</si>
  <si>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</si>
  <si>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</si>
  <si>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</si>
  <si>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</si>
  <si>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</si>
  <si>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</si>
  <si>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</si>
  <si>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</si>
  <si>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</si>
  <si>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</si>
  <si>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</si>
  <si>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</si>
  <si>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</si>
  <si>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</si>
  <si>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</si>
  <si>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</si>
  <si>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</si>
  <si>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</si>
  <si>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</si>
  <si>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</si>
  <si>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</si>
  <si>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</si>
  <si>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</si>
  <si>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</si>
  <si>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</si>
  <si>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</si>
  <si>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</si>
  <si>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</si>
  <si>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</si>
  <si>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</si>
  <si>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</si>
  <si>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</si>
  <si>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</si>
  <si>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</si>
  <si>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</si>
  <si>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</si>
  <si>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</si>
  <si>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</si>
  <si>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</si>
  <si>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</si>
  <si>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</si>
  <si>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</si>
  <si>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</si>
  <si>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</si>
  <si>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</si>
  <si>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</si>
  <si>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</si>
  <si>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</si>
  <si>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</si>
  <si>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</si>
  <si>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</si>
  <si>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</si>
  <si>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</si>
  <si>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</si>
  <si>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</si>
  <si>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</si>
  <si>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</si>
  <si>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</si>
  <si>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</si>
  <si>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</si>
  <si>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</si>
  <si>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</si>
  <si>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</si>
  <si>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</si>
  <si>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</si>
  <si>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</si>
  <si>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</si>
  <si>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</si>
  <si>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</si>
  <si>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</si>
  <si>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</si>
  <si>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</si>
  <si>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</si>
  <si>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</si>
  <si>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</si>
  <si>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</si>
  <si>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</si>
  <si>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</si>
  <si>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</si>
  <si>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</si>
  <si>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</si>
  <si>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</si>
  <si>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</si>
  <si>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</si>
  <si>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</si>
  <si>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</si>
  <si>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</si>
  <si>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</si>
  <si>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</si>
  <si>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</si>
  <si>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</si>
  <si>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</si>
  <si>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</si>
  <si>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</si>
  <si>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</si>
  <si>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</si>
  <si>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</si>
  <si>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</si>
  <si>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</si>
  <si>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</si>
  <si>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</si>
  <si>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</si>
  <si>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</si>
  <si>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</si>
  <si>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</si>
  <si>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</si>
  <si>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</si>
  <si>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</si>
  <si>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</si>
  <si>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</si>
  <si>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</si>
  <si>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</si>
  <si>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</si>
  <si>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</si>
  <si>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</si>
  <si>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</si>
  <si>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</si>
  <si>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</si>
  <si>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</si>
  <si>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</si>
  <si>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</si>
  <si>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</si>
  <si>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</si>
  <si>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</si>
  <si>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</si>
  <si>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</si>
  <si>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</si>
  <si>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</si>
  <si>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</si>
  <si>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</si>
  <si>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</si>
  <si>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</si>
  <si>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</si>
  <si>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</si>
  <si>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</si>
  <si>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</si>
  <si>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</si>
  <si>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</si>
  <si>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</si>
  <si>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</si>
  <si>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</si>
  <si>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</si>
  <si>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</si>
  <si>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</si>
  <si>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</si>
  <si>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</si>
  <si>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</si>
  <si>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</si>
  <si>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</si>
  <si>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</si>
  <si>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</si>
  <si>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</si>
  <si>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</si>
  <si>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</si>
  <si>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</si>
  <si>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</si>
  <si>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</si>
  <si>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</si>
  <si>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</si>
  <si>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</si>
  <si>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</si>
  <si>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</si>
  <si>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</si>
  <si>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</si>
  <si>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</si>
  <si>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</si>
  <si>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</si>
  <si>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</si>
  <si>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</si>
  <si>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</si>
  <si>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</si>
  <si>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</si>
  <si>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</si>
  <si>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</si>
  <si>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</si>
  <si>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</si>
  <si>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</si>
  <si>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</si>
  <si>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</si>
  <si>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</si>
  <si>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</si>
  <si>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</si>
  <si>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</si>
  <si>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</si>
  <si>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</si>
  <si>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</si>
  <si>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</si>
  <si>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</si>
  <si>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</si>
  <si>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</si>
  <si>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</si>
  <si>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</si>
  <si>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</si>
  <si>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</si>
  <si>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</si>
  <si>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</si>
  <si>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</si>
  <si>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</si>
  <si>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</si>
  <si>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</si>
  <si>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</si>
  <si>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</si>
  <si>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</si>
  <si>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</si>
  <si>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</si>
  <si>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</si>
  <si>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</si>
  <si>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</si>
  <si>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</si>
  <si>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</si>
  <si>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</si>
  <si>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</si>
  <si>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</si>
  <si>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</si>
  <si>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</si>
  <si>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</si>
  <si>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</si>
  <si>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</si>
  <si>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</si>
  <si>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</si>
  <si>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</si>
  <si>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</si>
  <si>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</si>
  <si>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</si>
  <si>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</si>
  <si>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</si>
  <si>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</si>
  <si>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</si>
  <si>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</si>
  <si>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</si>
  <si>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</si>
  <si>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</si>
  <si>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</si>
  <si>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</si>
  <si>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</si>
  <si>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</si>
  <si>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</si>
  <si>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</si>
  <si>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</si>
  <si>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</si>
  <si>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</si>
  <si>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</si>
  <si>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</si>
  <si>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</si>
  <si>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</si>
  <si>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</si>
  <si>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</si>
  <si>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</si>
  <si>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</si>
  <si>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</si>
  <si>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</si>
  <si>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</si>
  <si>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</si>
  <si>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</si>
  <si>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</si>
  <si>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</si>
  <si>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</si>
  <si>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</si>
  <si>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</si>
  <si>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</si>
  <si>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</si>
  <si>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</si>
  <si>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</si>
  <si>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</si>
  <si>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</si>
  <si>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</si>
  <si>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</si>
  <si>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</si>
  <si>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</si>
  <si>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</si>
  <si>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</si>
  <si>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</si>
  <si>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</si>
  <si>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</si>
  <si>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</si>
  <si>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</si>
  <si>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</si>
  <si>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</si>
  <si>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</si>
  <si>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</si>
  <si>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</si>
  <si>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</si>
  <si>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</si>
  <si>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</si>
  <si>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</si>
  <si>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</si>
  <si>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</si>
  <si>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</si>
  <si>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</si>
  <si>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</si>
  <si>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</si>
  <si>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</si>
  <si>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</si>
  <si>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</si>
  <si>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</si>
  <si>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</si>
  <si>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</si>
  <si>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</si>
  <si>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</si>
  <si>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</si>
  <si>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</si>
  <si>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</si>
  <si>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</si>
  <si>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</si>
  <si>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</si>
  <si>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</si>
  <si>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</si>
  <si>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</si>
  <si>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</si>
  <si>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</si>
  <si>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</si>
  <si>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</si>
  <si>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</si>
  <si>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</si>
  <si>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</si>
  <si>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</si>
  <si>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</si>
  <si>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</si>
  <si>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</si>
  <si>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</si>
  <si>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</si>
  <si>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</si>
  <si>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</si>
  <si>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</si>
  <si>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</si>
  <si>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</si>
  <si>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</si>
  <si>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</si>
  <si>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</si>
  <si>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</si>
  <si>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</si>
  <si>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</si>
  <si>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</si>
  <si>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</si>
  <si>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</si>
  <si>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</si>
  <si>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</si>
  <si>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</si>
  <si>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</si>
  <si>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</si>
  <si>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</si>
  <si>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</si>
  <si>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</si>
  <si>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</si>
  <si>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</si>
  <si>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</si>
  <si>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</si>
  <si>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</si>
  <si>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</si>
  <si>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</si>
  <si>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</si>
  <si>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</si>
  <si>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</si>
  <si>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</si>
  <si>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</si>
  <si>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</si>
  <si>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</si>
  <si>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</si>
  <si>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</si>
  <si>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</si>
  <si>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</si>
  <si>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</si>
  <si>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</si>
  <si>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</si>
  <si>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</si>
  <si>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</si>
  <si>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</si>
  <si>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</si>
  <si>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</si>
  <si>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</si>
  <si>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</si>
  <si>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</si>
  <si>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</si>
  <si>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</si>
  <si>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</si>
  <si>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</si>
  <si>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</si>
  <si>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</si>
  <si>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</si>
  <si>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</si>
  <si>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</si>
  <si>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</si>
  <si>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</si>
  <si>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</si>
  <si>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</si>
  <si>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</si>
  <si>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</si>
  <si>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</si>
  <si>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</si>
  <si>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</si>
  <si>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</si>
  <si>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</si>
  <si>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</si>
  <si>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</si>
  <si>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</si>
  <si>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</si>
  <si>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</si>
  <si>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</si>
  <si>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</si>
  <si>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</si>
  <si>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</si>
  <si>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</si>
  <si>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</si>
  <si>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</si>
  <si>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</si>
  <si>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</si>
  <si>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</si>
  <si>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</si>
  <si>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</si>
  <si>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</si>
  <si>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</si>
  <si>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</si>
  <si>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</si>
  <si>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</si>
  <si>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</si>
  <si>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</si>
  <si>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</si>
  <si>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</si>
  <si>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</si>
  <si>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</si>
  <si>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</si>
  <si>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</si>
  <si>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</si>
  <si>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</si>
  <si>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</si>
  <si>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</si>
  <si>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</si>
  <si>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</si>
  <si>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</si>
  <si>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</si>
  <si>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</si>
  <si>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</si>
  <si>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</si>
  <si>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</si>
  <si>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</si>
  <si>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</si>
  <si>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</si>
  <si>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</si>
  <si>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</si>
  <si>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</si>
  <si>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</si>
  <si>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</si>
  <si>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</si>
  <si>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</si>
  <si>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</si>
  <si>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</si>
  <si>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</si>
  <si>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</si>
  <si>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</si>
  <si>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</si>
  <si>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</si>
  <si>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</si>
  <si>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</si>
  <si>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</si>
  <si>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</si>
  <si>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</si>
  <si>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</si>
  <si>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</si>
  <si>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</si>
  <si>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</si>
  <si>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</si>
  <si>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</si>
  <si>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</si>
  <si>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</si>
  <si>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</si>
  <si>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</si>
  <si>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</si>
  <si>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</si>
  <si>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</si>
  <si>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</si>
  <si>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</si>
  <si>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</si>
  <si>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</si>
  <si>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</si>
  <si>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</si>
  <si>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</si>
  <si>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</si>
  <si>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</si>
  <si>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</si>
  <si>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</si>
  <si>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</si>
  <si>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</si>
  <si>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</si>
  <si>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</si>
  <si>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</si>
  <si>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</si>
  <si>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</si>
  <si>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</si>
  <si>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</si>
  <si>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</si>
  <si>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</si>
  <si>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</si>
  <si>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</si>
  <si>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</si>
  <si>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</si>
  <si>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</si>
  <si>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</si>
  <si>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</si>
  <si>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</si>
  <si>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</si>
  <si>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</si>
  <si>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</si>
  <si>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</si>
  <si>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</si>
  <si>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</si>
  <si>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</si>
  <si>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</si>
  <si>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</si>
  <si>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</si>
  <si>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</si>
  <si>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</si>
  <si>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</si>
  <si>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</si>
  <si>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</si>
  <si>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</si>
  <si>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</si>
  <si>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</si>
  <si>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</si>
  <si>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</si>
  <si>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</si>
  <si>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</si>
  <si>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</si>
  <si>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</si>
  <si>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</si>
  <si>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</si>
  <si>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</si>
  <si>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</si>
  <si>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</si>
  <si>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</si>
  <si>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</si>
  <si>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</si>
  <si>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</si>
  <si>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</si>
  <si>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</si>
  <si>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</si>
  <si>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</si>
  <si>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</si>
  <si>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</si>
  <si>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</si>
  <si>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</si>
  <si>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</si>
  <si>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</si>
  <si>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</si>
  <si>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</si>
  <si>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</si>
  <si>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</si>
  <si>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</si>
  <si>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</si>
  <si>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</si>
  <si>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</si>
  <si>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</si>
  <si>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</si>
  <si>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</si>
  <si>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</si>
  <si>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</si>
  <si>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</si>
  <si>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</si>
  <si>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</si>
  <si>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</si>
  <si>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</si>
  <si>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</si>
  <si>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</si>
  <si>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</si>
  <si>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</si>
  <si>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</si>
  <si>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</si>
  <si>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</si>
  <si>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</si>
  <si>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</si>
  <si>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</si>
  <si>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</si>
  <si>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</si>
  <si>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</si>
  <si>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</si>
  <si>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</si>
  <si>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</si>
  <si>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</si>
  <si>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</si>
  <si>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</si>
  <si>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</si>
  <si>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</si>
  <si>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</si>
  <si>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</si>
  <si>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</si>
  <si>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</si>
  <si>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</si>
  <si>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</si>
  <si>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</si>
  <si>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</si>
  <si>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</si>
  <si>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</si>
  <si>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</si>
  <si>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</si>
  <si>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</si>
  <si>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</si>
  <si>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</si>
  <si>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</si>
  <si>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</si>
  <si>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</si>
  <si>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</si>
  <si>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</si>
  <si>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</si>
  <si>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</si>
  <si>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</si>
  <si>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</si>
  <si>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</si>
  <si>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</si>
  <si>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</si>
  <si>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</si>
  <si>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</si>
  <si>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</si>
  <si>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</si>
  <si>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</si>
  <si>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</si>
  <si>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</si>
  <si>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</si>
  <si>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</si>
  <si>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</si>
  <si>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</si>
  <si>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</si>
  <si>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</si>
  <si>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</si>
  <si>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</si>
  <si>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</si>
  <si>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</si>
  <si>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</si>
  <si>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</si>
  <si>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</si>
  <si>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</si>
  <si>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</si>
  <si>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</si>
  <si>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</si>
  <si>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</si>
  <si>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</si>
  <si>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</si>
  <si>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</si>
  <si>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</si>
  <si>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</si>
  <si>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</si>
  <si>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</si>
  <si>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</si>
  <si>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</si>
  <si>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</si>
  <si>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</si>
  <si>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</si>
  <si>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</si>
  <si>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</si>
  <si>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</si>
  <si>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</si>
  <si>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</si>
  <si>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</si>
  <si>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</si>
  <si>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</si>
  <si>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</si>
  <si>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</si>
  <si>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</si>
  <si>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</si>
  <si>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</si>
  <si>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</si>
  <si>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</si>
  <si>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</si>
  <si>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</si>
  <si>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</si>
  <si>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</si>
  <si>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</si>
  <si>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</si>
  <si>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</si>
  <si>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</si>
  <si>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</si>
  <si>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</si>
  <si>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</si>
  <si>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</si>
  <si>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</si>
  <si>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</si>
  <si>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</si>
  <si>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</si>
  <si>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</si>
  <si>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</si>
  <si>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</si>
  <si>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</si>
  <si>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</si>
  <si>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</si>
  <si>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</si>
  <si>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</si>
  <si>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</si>
  <si>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</si>
  <si>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</si>
  <si>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</si>
  <si>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</si>
  <si>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</si>
  <si>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</si>
  <si>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</si>
  <si>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</si>
  <si>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</si>
  <si>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</si>
  <si>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</si>
  <si>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</si>
  <si>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</si>
  <si>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</si>
  <si>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</si>
  <si>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</si>
  <si>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</si>
  <si>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</si>
  <si>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</si>
  <si>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</si>
  <si>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</si>
  <si>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</si>
  <si>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</si>
  <si>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</si>
  <si>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</si>
  <si>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</si>
  <si>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</si>
  <si>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</si>
  <si>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</si>
  <si>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</si>
  <si>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</si>
  <si>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</si>
  <si>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</si>
  <si>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</si>
  <si>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</si>
  <si>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</si>
  <si>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</si>
  <si>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</si>
  <si>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</si>
  <si>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</si>
  <si>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</si>
  <si>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</si>
  <si>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</si>
  <si>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</si>
  <si>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</si>
  <si>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</si>
  <si>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</si>
  <si>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</si>
  <si>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</si>
  <si>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</si>
  <si>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</si>
  <si>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</si>
  <si>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</si>
  <si>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</si>
  <si>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</si>
  <si>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</si>
  <si>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</si>
  <si>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</si>
  <si>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</si>
  <si>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</si>
  <si>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</si>
  <si>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</si>
  <si>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</si>
  <si>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</si>
  <si>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</si>
  <si>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</si>
  <si>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</si>
  <si>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</si>
  <si>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</si>
  <si>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</si>
  <si>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</si>
  <si>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</si>
  <si>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</si>
  <si>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</si>
  <si>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</si>
  <si>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</si>
  <si>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</si>
  <si>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</si>
  <si>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</si>
  <si>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</si>
  <si>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</si>
  <si>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</si>
  <si>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</si>
  <si>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</si>
  <si>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</si>
  <si>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</si>
  <si>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</si>
  <si>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</si>
  <si>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</si>
  <si>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</si>
  <si>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</si>
  <si>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</si>
  <si>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</si>
  <si>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</si>
  <si>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</si>
  <si>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</si>
  <si>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</si>
  <si>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</si>
  <si>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</si>
  <si>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</si>
  <si>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</si>
  <si>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</si>
  <si>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</si>
  <si>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</si>
  <si>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</si>
  <si>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</si>
  <si>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</si>
  <si>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</si>
  <si>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</si>
  <si>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</si>
  <si>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</si>
  <si>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</si>
  <si>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</si>
  <si>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</si>
  <si>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</si>
  <si>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</si>
  <si>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</si>
  <si>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</si>
  <si>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</si>
  <si>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</si>
  <si>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</si>
  <si>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</si>
  <si>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</si>
  <si>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</si>
  <si>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</si>
  <si>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</si>
  <si>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</si>
  <si>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</si>
  <si>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</si>
  <si>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</si>
  <si>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</si>
  <si>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</si>
  <si>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</si>
  <si>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</si>
  <si>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</si>
  <si>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</si>
  <si>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</si>
  <si>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</si>
  <si>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</si>
  <si>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</si>
  <si>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</si>
  <si>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</si>
  <si>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</si>
  <si>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</si>
  <si>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</si>
  <si>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</si>
  <si>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</si>
  <si>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</si>
  <si>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</si>
  <si>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</si>
  <si>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</si>
  <si>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</si>
  <si>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</si>
  <si>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</si>
  <si>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</si>
  <si>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</si>
  <si>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</si>
  <si>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</si>
  <si>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</si>
  <si>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</si>
  <si>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</si>
  <si>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</si>
  <si>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</si>
  <si>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</si>
  <si>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</si>
  <si>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</si>
  <si>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</si>
  <si>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</si>
  <si>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</si>
  <si>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</si>
  <si>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</si>
  <si>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</si>
  <si>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</si>
  <si>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</si>
  <si>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</si>
  <si>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</si>
  <si>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</si>
  <si>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</si>
  <si>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</si>
  <si>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</si>
  <si>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</si>
  <si>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</si>
  <si>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</si>
  <si>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</si>
  <si>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</si>
  <si>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</si>
  <si>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</si>
  <si>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</si>
  <si>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</si>
  <si>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</si>
  <si>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</si>
  <si>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</si>
  <si>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</si>
  <si>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</si>
  <si>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</si>
  <si>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</si>
  <si>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</si>
  <si>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</si>
  <si>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</si>
  <si>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</si>
  <si>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</si>
  <si>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</si>
  <si>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</si>
  <si>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</si>
  <si>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</si>
  <si>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</si>
  <si>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</si>
  <si>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</si>
  <si>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</si>
  <si>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</si>
  <si>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</si>
  <si>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</si>
  <si>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</si>
  <si>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</si>
  <si>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</si>
  <si>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</si>
  <si>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</si>
  <si>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</si>
  <si>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</si>
  <si>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</si>
  <si>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</si>
  <si>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</si>
  <si>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</si>
  <si>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</si>
  <si>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</si>
  <si>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</si>
  <si>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</si>
  <si>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</si>
  <si>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</si>
  <si>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</si>
  <si>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</si>
  <si>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</si>
  <si>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</si>
  <si>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</si>
  <si>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</si>
  <si>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</si>
  <si>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</si>
  <si>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</si>
  <si>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</si>
  <si>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</si>
  <si>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</si>
  <si>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</si>
  <si>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</si>
  <si>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</si>
  <si>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</si>
  <si>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</si>
  <si>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</si>
  <si>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</si>
  <si>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</si>
  <si>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</si>
  <si>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</si>
  <si>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</si>
  <si>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</si>
  <si>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</si>
  <si>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</si>
  <si>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</si>
  <si>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</si>
  <si>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</si>
  <si>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</si>
  <si>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</si>
  <si>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</si>
  <si>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</si>
  <si>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</si>
  <si>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</si>
  <si>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</si>
  <si>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</si>
  <si>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</si>
  <si>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</si>
  <si>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</si>
  <si>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</si>
  <si>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</si>
  <si>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</si>
  <si>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</si>
  <si>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</si>
  <si>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</si>
  <si>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</si>
  <si>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</si>
  <si>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</si>
  <si>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</si>
  <si>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</si>
  <si>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</si>
  <si>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</si>
  <si>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</si>
  <si>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</si>
  <si>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</si>
  <si>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</si>
  <si>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</si>
  <si>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</si>
  <si>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</si>
  <si>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</si>
  <si>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</si>
  <si>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</si>
  <si>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</si>
  <si>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</si>
  <si>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</si>
  <si>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</si>
  <si>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</si>
  <si>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</si>
  <si>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</si>
  <si>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</si>
  <si>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</si>
  <si>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</si>
  <si>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</si>
  <si>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</si>
  <si>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</si>
  <si>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</si>
  <si>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</si>
  <si>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</si>
  <si>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</si>
  <si>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</si>
  <si>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</si>
  <si>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</si>
  <si>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</si>
  <si>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</si>
  <si>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</si>
  <si>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</si>
  <si>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</si>
  <si>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</si>
  <si>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</si>
  <si>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</si>
  <si>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</si>
  <si>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</si>
  <si>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</si>
  <si>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</si>
  <si>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</si>
  <si>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</si>
  <si>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</si>
  <si>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</si>
  <si>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</si>
  <si>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</si>
  <si>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</si>
  <si>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</si>
  <si>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</si>
  <si>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</si>
  <si>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</si>
  <si>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</si>
  <si>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</si>
  <si>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</si>
  <si>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</si>
  <si>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</si>
  <si>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</si>
  <si>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</si>
  <si>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</si>
  <si>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</si>
  <si>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</si>
  <si>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</si>
  <si>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</si>
  <si>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</si>
  <si>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</si>
  <si>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</si>
  <si>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</si>
  <si>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</si>
  <si>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</si>
  <si>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</si>
  <si>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</si>
  <si>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</si>
  <si>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</si>
  <si>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</si>
  <si>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</si>
  <si>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</si>
  <si>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</si>
  <si>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</si>
  <si>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</si>
  <si>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</si>
  <si>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</si>
  <si>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</si>
  <si>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</si>
  <si>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</si>
  <si>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</si>
  <si>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</si>
  <si>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</si>
  <si>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</si>
  <si>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</si>
  <si>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</si>
  <si>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</si>
  <si>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</si>
  <si>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</si>
  <si>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</si>
  <si>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</si>
  <si>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</si>
  <si>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</si>
  <si>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</si>
  <si>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</si>
  <si>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</si>
  <si>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</si>
  <si>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</si>
  <si>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</si>
  <si>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</si>
  <si>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</si>
  <si>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</si>
  <si>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</si>
  <si>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</si>
  <si>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</si>
  <si>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</si>
  <si>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</si>
  <si>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</si>
  <si>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</si>
  <si>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</si>
  <si>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</si>
  <si>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</si>
  <si>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</si>
  <si>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</si>
  <si>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</si>
  <si>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</si>
  <si>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</si>
  <si>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</si>
  <si>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</si>
  <si>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</si>
  <si>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</si>
  <si>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</si>
  <si>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</si>
  <si>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</si>
  <si>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</si>
  <si>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</si>
  <si>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</si>
  <si>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</si>
  <si>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</si>
  <si>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</si>
  <si>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</si>
  <si>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</si>
  <si>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</si>
  <si>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</si>
  <si>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</si>
  <si>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</si>
  <si>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</si>
  <si>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</si>
  <si>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</si>
  <si>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</si>
  <si>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</si>
  <si>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</si>
  <si>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</si>
  <si>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</si>
  <si>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</si>
  <si>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</si>
  <si>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</si>
  <si>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</si>
  <si>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</si>
  <si>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</si>
  <si>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</si>
  <si>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</si>
  <si>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</si>
  <si>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</si>
  <si>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</si>
  <si>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</si>
  <si>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</si>
  <si>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</si>
  <si>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</si>
  <si>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</si>
  <si>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</si>
  <si>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</si>
  <si>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</si>
  <si>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</si>
  <si>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</si>
  <si>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</si>
  <si>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</si>
  <si>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</si>
  <si>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</si>
  <si>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</si>
  <si>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</si>
  <si>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</si>
  <si>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</si>
  <si>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</si>
  <si>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</si>
  <si>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</si>
  <si>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</si>
  <si>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</si>
  <si>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</si>
  <si>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</si>
  <si>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</si>
  <si>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</si>
  <si>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</si>
  <si>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</si>
  <si>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</si>
  <si>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</si>
  <si>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</si>
  <si>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</si>
  <si>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</si>
  <si>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</si>
  <si>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</si>
  <si>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</si>
  <si>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</si>
  <si>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</si>
  <si>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</si>
  <si>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</si>
  <si>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</si>
  <si>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</si>
  <si>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</si>
  <si>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</si>
  <si>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</si>
  <si>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</si>
  <si>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</si>
  <si>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</si>
  <si>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</si>
  <si>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</si>
  <si>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</si>
  <si>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</si>
  <si>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</si>
  <si>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</si>
  <si>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</si>
  <si>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</si>
  <si>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</si>
  <si>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</si>
  <si>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</si>
  <si>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</si>
  <si>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</si>
  <si>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</si>
  <si>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</si>
  <si>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</si>
  <si>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</si>
  <si>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</si>
  <si>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</si>
  <si>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</si>
  <si>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</si>
  <si>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</si>
  <si>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</si>
  <si>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</si>
  <si>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</si>
  <si>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</si>
  <si>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</si>
  <si>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</si>
  <si>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</si>
  <si>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</si>
  <si>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</si>
  <si>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</si>
  <si>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</si>
  <si>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</si>
  <si>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</si>
  <si>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</si>
  <si>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</si>
  <si>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</si>
  <si>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</si>
  <si>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</si>
  <si>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</si>
  <si>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</si>
  <si>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</si>
  <si>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</si>
  <si>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</si>
  <si>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</si>
  <si>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</si>
  <si>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</si>
  <si>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</si>
  <si>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</si>
  <si>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</si>
  <si>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</si>
  <si>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</si>
  <si>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</si>
  <si>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</si>
  <si>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</si>
  <si>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</si>
  <si>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</si>
  <si>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</si>
  <si>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</si>
  <si>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</si>
  <si>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</si>
  <si>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</si>
  <si>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</si>
  <si>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</si>
  <si>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</si>
  <si>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</si>
  <si>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</si>
  <si>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</si>
  <si>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</si>
  <si>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</si>
  <si>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</si>
  <si>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</si>
  <si>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</si>
  <si>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</si>
  <si>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</si>
  <si>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</si>
  <si>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</si>
  <si>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</si>
  <si>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</si>
  <si>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</si>
  <si>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</si>
  <si>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</si>
  <si>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</si>
  <si>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</si>
  <si>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</si>
  <si>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</si>
  <si>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</si>
  <si>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</si>
  <si>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</si>
  <si>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</si>
  <si>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</si>
  <si>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</si>
  <si>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</si>
  <si>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</si>
  <si>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</si>
  <si>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</si>
  <si>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</si>
  <si>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</si>
  <si>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</si>
  <si>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</si>
  <si>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</si>
  <si>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</si>
  <si>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</si>
  <si>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</si>
  <si>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</si>
  <si>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</si>
  <si>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</si>
  <si>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</si>
  <si>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</si>
  <si>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</si>
  <si>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</si>
  <si>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</si>
  <si>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</si>
  <si>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</si>
  <si>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</si>
  <si>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</si>
  <si>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</si>
  <si>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</si>
  <si>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</si>
  <si>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</si>
  <si>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</si>
  <si>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</si>
  <si>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</si>
  <si>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</si>
  <si>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</si>
  <si>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</si>
  <si>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</si>
  <si>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</si>
  <si>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</si>
  <si>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</si>
  <si>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</si>
  <si>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</si>
  <si>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</si>
  <si>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</si>
  <si>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</si>
  <si>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</si>
  <si>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</si>
  <si>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</si>
  <si>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</si>
  <si>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</si>
  <si>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</si>
  <si>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</si>
  <si>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</si>
  <si>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</si>
  <si>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</si>
  <si>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</si>
  <si>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</si>
  <si>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</si>
  <si>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</si>
  <si>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</si>
  <si>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</si>
  <si>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</si>
  <si>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</si>
  <si>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</si>
  <si>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</si>
  <si>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</si>
  <si>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</si>
  <si>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</si>
  <si>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</si>
  <si>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</si>
  <si>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</si>
  <si>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</si>
  <si>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</si>
  <si>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</si>
  <si>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</si>
  <si>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</si>
  <si>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</si>
  <si>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</si>
  <si>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</si>
  <si>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</si>
  <si>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</si>
  <si>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</si>
  <si>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</si>
  <si>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</si>
  <si>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</si>
  <si>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</si>
  <si>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</si>
  <si>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</si>
  <si>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</si>
  <si>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</si>
  <si>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</si>
  <si>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</si>
  <si>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</si>
  <si>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</si>
  <si>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</si>
  <si>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</si>
  <si>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</si>
  <si>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</si>
  <si>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</si>
  <si>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</si>
  <si>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</si>
  <si>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</si>
  <si>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</si>
  <si>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</si>
  <si>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</si>
  <si>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</si>
  <si>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</si>
  <si>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</si>
  <si>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</si>
  <si>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</si>
  <si>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</si>
  <si>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</si>
  <si>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</si>
  <si>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</si>
  <si>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</si>
  <si>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</si>
  <si>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</si>
  <si>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</si>
  <si>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</si>
  <si>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</si>
  <si>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</si>
  <si>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</si>
  <si>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</si>
  <si>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</si>
  <si>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</si>
  <si>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</si>
  <si>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</si>
  <si>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</si>
  <si>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</si>
  <si>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</si>
  <si>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</si>
  <si>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</si>
  <si>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</si>
  <si>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</si>
  <si>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</si>
  <si>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</si>
  <si>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</si>
  <si>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</si>
  <si>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</si>
  <si>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</si>
  <si>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</si>
  <si>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</si>
  <si>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</si>
  <si>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</si>
  <si>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</si>
  <si>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</si>
  <si>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</si>
  <si>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</si>
  <si>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</si>
  <si>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</si>
  <si>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</si>
  <si>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</si>
  <si>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</si>
  <si>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</si>
  <si>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</si>
  <si>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</si>
  <si>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</si>
  <si>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</si>
  <si>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</si>
  <si>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</si>
  <si>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</si>
  <si>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</si>
  <si>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</si>
  <si>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</si>
  <si>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</si>
  <si>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</si>
  <si>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</si>
  <si>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</si>
  <si>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</si>
  <si>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</si>
  <si>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</si>
  <si>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</si>
  <si>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</si>
  <si>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</si>
  <si>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</si>
  <si>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</si>
  <si>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</si>
  <si>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</si>
  <si>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</si>
  <si>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</si>
  <si>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</si>
  <si>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</si>
  <si>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</si>
  <si>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</si>
  <si>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</si>
  <si>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</si>
  <si>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</si>
  <si>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</si>
  <si>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</si>
  <si>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</si>
  <si>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</si>
  <si>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</si>
  <si>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</si>
  <si>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</si>
  <si>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</si>
  <si>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</si>
  <si>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</si>
  <si>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</si>
  <si>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</si>
  <si>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</si>
  <si>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</si>
  <si>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</si>
  <si>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</si>
  <si>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</si>
  <si>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</si>
  <si>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</si>
  <si>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</si>
  <si>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</si>
  <si>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</si>
  <si>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</si>
  <si>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</si>
  <si>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</si>
  <si>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</si>
  <si>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</si>
  <si>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</si>
  <si>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</si>
  <si>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</si>
  <si>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</si>
  <si>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</si>
  <si>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</si>
  <si>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</si>
  <si>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</si>
  <si>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</si>
  <si>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</si>
  <si>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</si>
  <si>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</si>
  <si>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</si>
  <si>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</si>
  <si>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</si>
  <si>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</si>
  <si>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</si>
  <si>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</si>
  <si>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</si>
  <si>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</si>
  <si>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</si>
  <si>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</si>
  <si>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</si>
  <si>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</si>
  <si>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</si>
  <si>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</si>
  <si>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</si>
  <si>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</si>
  <si>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</si>
  <si>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</si>
  <si>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</si>
  <si>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</si>
  <si>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</si>
  <si>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</si>
  <si>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</si>
  <si>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</si>
  <si>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</si>
  <si>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</si>
  <si>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</si>
  <si>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</si>
  <si>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</si>
  <si>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</si>
  <si>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</si>
  <si>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</si>
  <si>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</si>
  <si>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</si>
  <si>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</si>
  <si>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</si>
  <si>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</si>
  <si>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</si>
  <si>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</si>
  <si>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</si>
  <si>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</si>
  <si>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</si>
  <si>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</si>
  <si>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</si>
  <si>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</si>
  <si>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</si>
  <si>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</si>
  <si>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</si>
  <si>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</si>
  <si>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</si>
  <si>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</si>
  <si>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</si>
  <si>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</si>
  <si>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</si>
  <si>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</si>
  <si>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</si>
  <si>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</si>
  <si>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</si>
  <si>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</si>
  <si>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</si>
  <si>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</si>
  <si>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</si>
  <si>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</si>
  <si>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</si>
  <si>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</si>
  <si>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</si>
  <si>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</si>
  <si>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</si>
  <si>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</si>
  <si>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</si>
  <si>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</si>
  <si>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</si>
  <si>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</si>
  <si>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</si>
  <si>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</si>
  <si>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</si>
  <si>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</si>
  <si>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</si>
  <si>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</si>
  <si>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</si>
  <si>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</si>
  <si>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</si>
  <si>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</si>
  <si>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</si>
  <si>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</si>
  <si>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</si>
  <si>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</si>
  <si>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</si>
  <si>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</si>
  <si>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</si>
  <si>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</si>
  <si>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</si>
  <si>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</si>
  <si>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</si>
  <si>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</si>
  <si>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</si>
  <si>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</si>
  <si>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</si>
  <si>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</si>
  <si>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</si>
  <si>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</si>
  <si>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</si>
  <si>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</si>
  <si>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</si>
  <si>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</si>
  <si>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</si>
  <si>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</si>
  <si>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</si>
  <si>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</si>
  <si>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</si>
  <si>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</si>
  <si>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</si>
  <si>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</si>
  <si>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</si>
  <si>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</si>
  <si>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</si>
  <si>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</si>
  <si>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</si>
  <si>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</si>
  <si>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</si>
  <si>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</si>
  <si>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</si>
  <si>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</si>
  <si>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</si>
  <si>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</si>
  <si>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</si>
  <si>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</si>
  <si>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</si>
  <si>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</si>
  <si>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</si>
  <si>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</si>
  <si>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</si>
  <si>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</si>
  <si>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</si>
  <si>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</si>
  <si>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</si>
  <si>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</si>
  <si>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</si>
  <si>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</si>
  <si>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</si>
  <si>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</si>
  <si>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</si>
  <si>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</si>
  <si>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</si>
  <si>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</si>
  <si>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</si>
  <si>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</si>
  <si>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</si>
  <si>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</si>
  <si>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</si>
  <si>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</si>
  <si>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</si>
  <si>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</si>
  <si>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</si>
  <si>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</si>
  <si>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</si>
  <si>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</si>
  <si>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</si>
  <si>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</si>
  <si>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</si>
  <si>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</si>
  <si>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</si>
  <si>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</si>
  <si>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</si>
  <si>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</si>
  <si>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</si>
  <si>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</si>
  <si>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</si>
  <si>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</si>
  <si>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</si>
  <si>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</si>
  <si>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</si>
  <si>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</si>
  <si>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</si>
  <si>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</si>
  <si>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</si>
  <si>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</si>
  <si>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</si>
  <si>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</si>
  <si>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</si>
  <si>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</si>
  <si>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</si>
  <si>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</si>
  <si>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</si>
  <si>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</si>
  <si>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</si>
  <si>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</si>
  <si>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</si>
  <si>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</si>
  <si>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</si>
  <si>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</si>
  <si>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</si>
  <si>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</si>
  <si>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</si>
  <si>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</si>
  <si>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</si>
  <si>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</si>
  <si>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</si>
  <si>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</si>
  <si>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</si>
  <si>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</si>
  <si>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</si>
  <si>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</si>
  <si>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</si>
  <si>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</si>
  <si>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</si>
  <si>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</si>
  <si>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</si>
  <si>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</si>
  <si>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</si>
  <si>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</si>
  <si>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</si>
  <si>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</si>
  <si>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</si>
  <si>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</si>
  <si>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</si>
  <si>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</si>
  <si>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</si>
  <si>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</si>
  <si>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</si>
  <si>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</si>
  <si>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</si>
  <si>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</si>
  <si>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</si>
  <si>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</si>
  <si>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</si>
  <si>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</si>
  <si>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</si>
  <si>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</si>
  <si>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</si>
  <si>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</si>
  <si>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</si>
  <si>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</si>
  <si>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</si>
  <si>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</si>
  <si>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</si>
  <si>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</si>
  <si>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</si>
  <si>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</si>
  <si>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</si>
  <si>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</si>
  <si>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</si>
  <si>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</si>
  <si>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</si>
  <si>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</si>
  <si>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</si>
  <si>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</si>
  <si>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</si>
  <si>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</si>
  <si>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</si>
  <si>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</si>
  <si>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</si>
  <si>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</si>
  <si>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</si>
  <si>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</si>
  <si>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</si>
  <si>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</si>
  <si>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</si>
  <si>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</si>
  <si>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</si>
  <si>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</si>
  <si>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</si>
  <si>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</si>
  <si>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</si>
  <si>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</si>
  <si>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</si>
  <si>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</si>
  <si>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</si>
  <si>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</si>
  <si>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</si>
  <si>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</si>
  <si>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</si>
  <si>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</si>
  <si>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</si>
  <si>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</si>
  <si>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</si>
  <si>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</si>
  <si>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</si>
  <si>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</si>
  <si>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</si>
  <si>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</si>
  <si>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</si>
  <si>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</si>
  <si>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</si>
  <si>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</si>
  <si>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</si>
  <si>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</si>
  <si>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</si>
  <si>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</si>
  <si>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</si>
  <si>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</si>
  <si>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</si>
  <si>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</si>
  <si>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</si>
  <si>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</si>
  <si>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</si>
  <si>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</si>
  <si>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</si>
  <si>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</si>
  <si>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</si>
  <si>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</si>
  <si>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</si>
  <si>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</si>
  <si>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</si>
  <si>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</si>
  <si>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</si>
  <si>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</si>
  <si>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</si>
  <si>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</si>
  <si>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</si>
  <si>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</si>
  <si>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</si>
  <si>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</si>
  <si>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</si>
  <si>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</si>
  <si>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</si>
  <si>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</si>
  <si>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</si>
  <si>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</si>
  <si>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</si>
  <si>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</si>
  <si>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</si>
  <si>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</si>
  <si>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</si>
  <si>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</si>
  <si>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</si>
  <si>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</si>
  <si>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</si>
  <si>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</si>
  <si>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</si>
  <si>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</si>
  <si>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</si>
  <si>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</si>
  <si>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</si>
  <si>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</si>
  <si>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</si>
  <si>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</si>
  <si>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</si>
  <si>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</si>
  <si>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</si>
  <si>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</si>
  <si>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</si>
  <si>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</si>
  <si>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</si>
  <si>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</si>
  <si>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</si>
  <si>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</si>
  <si>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</si>
  <si>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</si>
  <si>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</si>
  <si>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</si>
  <si>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</si>
  <si>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</si>
  <si>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</si>
  <si>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</si>
  <si>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</si>
  <si>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</si>
  <si>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</si>
  <si>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</si>
  <si>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</si>
  <si>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</si>
  <si>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</si>
  <si>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</si>
  <si>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</si>
  <si>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</si>
  <si>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</si>
  <si>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</si>
  <si>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</si>
  <si>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</si>
  <si>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</si>
  <si>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</si>
  <si>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</si>
  <si>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</si>
  <si>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</si>
  <si>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</si>
  <si>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</si>
  <si>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</si>
  <si>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</si>
  <si>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</si>
  <si>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</si>
  <si>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</si>
  <si>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</si>
  <si>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</si>
  <si>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</si>
  <si>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</si>
  <si>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</si>
  <si>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</si>
  <si>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</si>
  <si>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</si>
  <si>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</si>
  <si>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</si>
  <si>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</si>
  <si>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</si>
  <si>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</si>
  <si>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</si>
  <si>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</si>
  <si>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</si>
  <si>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</si>
  <si>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</si>
  <si>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</si>
  <si>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</si>
  <si>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</si>
  <si>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</si>
  <si>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</si>
  <si>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</si>
  <si>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</si>
  <si>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</si>
  <si>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</si>
  <si>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</si>
  <si>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</si>
  <si>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</si>
  <si>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</si>
  <si>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</si>
  <si>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</si>
  <si>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</si>
  <si>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</si>
  <si>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</si>
  <si>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</si>
  <si>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</si>
  <si>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</si>
  <si>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</si>
  <si>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</si>
  <si>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</si>
  <si>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</si>
  <si>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</si>
  <si>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</si>
  <si>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</si>
  <si>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</si>
  <si>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</si>
  <si>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</si>
  <si>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</si>
  <si>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</si>
  <si>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</si>
  <si>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</si>
  <si>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</si>
  <si>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</si>
  <si>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</si>
  <si>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</si>
  <si>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</si>
  <si>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</si>
  <si>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</si>
  <si>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</si>
  <si>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</si>
  <si>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</si>
  <si>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</si>
  <si>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</si>
  <si>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</si>
  <si>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</si>
  <si>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</si>
  <si>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</si>
  <si>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</si>
  <si>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</si>
  <si>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</si>
  <si>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</si>
  <si>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</si>
  <si>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</si>
  <si>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</si>
  <si>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</si>
  <si>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</si>
  <si>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</si>
  <si>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</si>
  <si>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</si>
  <si>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</si>
  <si>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</si>
  <si>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</si>
  <si>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</si>
  <si>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</si>
  <si>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</si>
  <si>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</si>
  <si>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</si>
  <si>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</si>
  <si>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</si>
  <si>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</si>
  <si>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</si>
  <si>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</si>
  <si>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</si>
  <si>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</si>
  <si>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</si>
  <si>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</si>
  <si>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</si>
  <si>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</si>
  <si>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</si>
  <si>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</si>
  <si>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</si>
  <si>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</si>
  <si>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</si>
  <si>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</si>
  <si>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</si>
  <si>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</si>
  <si>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</si>
  <si>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</si>
  <si>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</si>
  <si>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</si>
  <si>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</si>
  <si>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</si>
  <si>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</si>
  <si>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</si>
  <si>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</si>
  <si>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</si>
  <si>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</si>
  <si>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</si>
  <si>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</si>
  <si>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</si>
  <si>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</si>
  <si>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</si>
  <si>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</si>
  <si>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</si>
  <si>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</si>
  <si>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</si>
  <si>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</si>
  <si>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</si>
  <si>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</si>
  <si>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</si>
  <si>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</si>
  <si>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</si>
  <si>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</si>
  <si>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</si>
  <si>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</si>
  <si>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</si>
  <si>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</si>
  <si>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</si>
  <si>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</si>
  <si>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</si>
  <si>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</si>
  <si>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</si>
  <si>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</si>
  <si>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</si>
  <si>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</si>
  <si>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</si>
  <si>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</si>
  <si>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</si>
  <si>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</si>
  <si>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</si>
  <si>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</si>
  <si>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</si>
  <si>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</si>
  <si>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</si>
  <si>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</si>
  <si>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</si>
  <si>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</si>
  <si>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</si>
  <si>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</si>
  <si>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</si>
  <si>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</si>
  <si>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</si>
  <si>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</si>
  <si>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</si>
  <si>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</si>
  <si>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</si>
  <si>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</si>
  <si>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</si>
  <si>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</si>
  <si>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</si>
  <si>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</si>
  <si>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</si>
  <si>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</si>
  <si>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</si>
  <si>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</si>
  <si>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</si>
  <si>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</si>
  <si>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</si>
  <si>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</si>
  <si>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</si>
  <si>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</si>
  <si>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</si>
  <si>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</si>
  <si>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</si>
  <si>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</si>
  <si>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</si>
  <si>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</si>
  <si>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</si>
  <si>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</si>
  <si>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</si>
  <si>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</si>
  <si>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</si>
  <si>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</si>
  <si>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</si>
  <si>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</si>
  <si>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</si>
  <si>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</si>
  <si>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</si>
  <si>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</si>
  <si>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</si>
  <si>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</si>
  <si>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</si>
  <si>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</si>
  <si>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</si>
  <si>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</si>
  <si>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</si>
  <si>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</si>
  <si>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</si>
  <si>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</si>
  <si>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</si>
  <si>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</si>
  <si>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</si>
  <si>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</si>
  <si>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</si>
  <si>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</si>
  <si>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</si>
  <si>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</si>
  <si>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</si>
  <si>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</si>
  <si>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</si>
  <si>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</si>
  <si>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</si>
  <si>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</si>
  <si>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</si>
  <si>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</si>
  <si>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</si>
  <si>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</si>
  <si>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</si>
  <si>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</si>
  <si>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</si>
  <si>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</si>
  <si>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</si>
  <si>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</si>
  <si>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</si>
  <si>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</si>
  <si>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</si>
  <si>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</si>
  <si>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</si>
  <si>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</si>
  <si>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</si>
  <si>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</si>
  <si>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</si>
  <si>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</si>
  <si>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</si>
  <si>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</si>
  <si>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</si>
  <si>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</si>
  <si>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</si>
  <si>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</si>
  <si>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</si>
  <si>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</si>
  <si>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</si>
  <si>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</si>
  <si>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</si>
  <si>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</si>
  <si>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</si>
  <si>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</si>
  <si>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</si>
  <si>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</si>
  <si>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</si>
  <si>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</si>
  <si>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</si>
  <si>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</si>
  <si>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</si>
  <si>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</si>
  <si>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</si>
  <si>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</si>
  <si>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</si>
  <si>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</si>
  <si>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</si>
  <si>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</si>
  <si>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</si>
  <si>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</si>
  <si>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</si>
  <si>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</si>
  <si>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</si>
  <si>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</si>
  <si>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</si>
  <si>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</si>
  <si>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</si>
  <si>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</si>
  <si>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</si>
  <si>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</si>
  <si>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</si>
  <si>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</si>
  <si>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</si>
  <si>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</si>
  <si>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</si>
  <si>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</si>
  <si>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</si>
  <si>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</si>
  <si>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</si>
  <si>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</si>
  <si>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</si>
  <si>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</si>
  <si>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</si>
  <si>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</si>
  <si>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</si>
  <si>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</si>
  <si>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</si>
  <si>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</si>
  <si>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</si>
  <si>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</si>
  <si>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</si>
  <si>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</si>
  <si>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</si>
  <si>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</si>
  <si>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</si>
  <si>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</si>
  <si>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</si>
  <si>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</si>
  <si>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</si>
  <si>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</si>
  <si>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</si>
  <si>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</si>
  <si>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</si>
  <si>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</si>
  <si>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</si>
  <si>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</si>
  <si>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</si>
  <si>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</si>
  <si>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</si>
  <si>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</si>
  <si>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</si>
  <si>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</si>
  <si>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</si>
  <si>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</si>
  <si>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</si>
  <si>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</si>
  <si>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</si>
  <si>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</si>
  <si>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</si>
  <si>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</si>
  <si>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</si>
  <si>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</si>
  <si>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</si>
  <si>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</si>
  <si>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</si>
  <si>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</si>
  <si>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</si>
  <si>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</si>
  <si>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</si>
  <si>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</si>
  <si>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</si>
  <si>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</si>
  <si>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</si>
  <si>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</si>
  <si>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</si>
  <si>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</si>
  <si>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</si>
  <si>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</si>
  <si>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</si>
  <si>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</si>
  <si>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</si>
  <si>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</si>
  <si>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</si>
  <si>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</si>
  <si>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</si>
  <si>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</si>
  <si>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</si>
  <si>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</si>
  <si>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</si>
  <si>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</si>
  <si>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</si>
  <si>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</si>
  <si>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</si>
  <si>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</si>
  <si>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</si>
  <si>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</si>
  <si>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</si>
  <si>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</si>
  <si>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</si>
  <si>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</si>
  <si>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</si>
  <si>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</si>
  <si>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</si>
  <si>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</si>
  <si>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</si>
  <si>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</si>
  <si>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</si>
  <si>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</si>
  <si>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</si>
  <si>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</si>
  <si>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</si>
  <si>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</si>
  <si>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</si>
  <si>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</si>
  <si>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</si>
  <si>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</si>
  <si>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</si>
  <si>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</si>
  <si>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</si>
  <si>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</si>
  <si>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</si>
  <si>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</si>
  <si>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</si>
  <si>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</si>
  <si>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</si>
  <si>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</si>
  <si>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</si>
  <si>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</si>
  <si>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</si>
  <si>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</si>
  <si>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</si>
  <si>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</si>
  <si>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</si>
  <si>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</si>
  <si>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</si>
  <si>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</si>
  <si>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</si>
  <si>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</si>
  <si>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</si>
  <si>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</si>
  <si>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</si>
  <si>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</si>
  <si>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</si>
  <si>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</si>
  <si>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</si>
  <si>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</si>
  <si>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</si>
  <si>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</si>
  <si>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</si>
  <si>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</si>
  <si>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</si>
  <si>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</si>
  <si>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</si>
  <si>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</si>
  <si>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</si>
  <si>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</si>
  <si>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</si>
  <si>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</si>
  <si>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</si>
  <si>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</si>
  <si>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</si>
  <si>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</si>
  <si>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</si>
  <si>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</si>
  <si>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</si>
  <si>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</si>
  <si>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</si>
  <si>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</si>
  <si>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</si>
  <si>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</si>
  <si>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</si>
  <si>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</si>
  <si>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</si>
  <si>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</si>
  <si>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</si>
  <si>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</si>
  <si>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</si>
  <si>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</si>
  <si>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</si>
  <si>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</si>
  <si>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</si>
  <si>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</si>
  <si>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</si>
  <si>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</si>
  <si>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</si>
  <si>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</si>
  <si>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</si>
  <si>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</si>
  <si>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</si>
  <si>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</si>
  <si>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</si>
  <si>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</si>
  <si>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</si>
  <si>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</si>
  <si>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</si>
  <si>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</si>
  <si>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</si>
  <si>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</si>
  <si>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</si>
  <si>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</si>
  <si>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</si>
  <si>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</si>
  <si>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</si>
  <si>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</si>
  <si>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</si>
  <si>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</si>
  <si>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</si>
  <si>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</si>
  <si>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</si>
  <si>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</si>
  <si>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</si>
  <si>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</si>
  <si>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</si>
  <si>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</si>
  <si>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</si>
  <si>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</si>
  <si>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</si>
  <si>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</si>
  <si>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</si>
  <si>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</si>
  <si>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</si>
  <si>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</si>
  <si>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</si>
  <si>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</si>
  <si>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</si>
  <si>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</si>
  <si>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</si>
  <si>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</si>
  <si>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</si>
  <si>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</si>
  <si>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</si>
  <si>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</si>
  <si>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</si>
  <si>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</si>
  <si>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</si>
  <si>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</si>
  <si>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</si>
  <si>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</si>
  <si>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</si>
  <si>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</si>
  <si>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</si>
  <si>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</si>
  <si>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</si>
  <si>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</si>
  <si>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</si>
  <si>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</si>
  <si>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</si>
  <si>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</si>
  <si>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</si>
  <si>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</si>
  <si>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</si>
  <si>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</si>
  <si>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</si>
  <si>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</si>
  <si>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</si>
  <si>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</si>
  <si>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</si>
  <si>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</si>
  <si>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</si>
  <si>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</si>
  <si>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</si>
  <si>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</si>
  <si>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</si>
  <si>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</si>
  <si>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</si>
  <si>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</si>
  <si>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</si>
  <si>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</si>
  <si>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</si>
  <si>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</si>
  <si>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</si>
  <si>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</si>
  <si>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</si>
  <si>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</si>
  <si>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</si>
  <si>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</si>
  <si>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</si>
  <si>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</si>
  <si>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</si>
  <si>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</si>
  <si>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</si>
  <si>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</si>
  <si>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</si>
  <si>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</si>
  <si>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</si>
  <si>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</si>
  <si>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</si>
  <si>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</si>
  <si>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</si>
  <si>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</si>
  <si>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</si>
  <si>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</si>
  <si>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</si>
  <si>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</si>
  <si>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</si>
  <si>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</si>
  <si>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</si>
  <si>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</si>
  <si>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</si>
  <si>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</si>
  <si>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</si>
  <si>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</si>
  <si>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</si>
  <si>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</si>
  <si>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</si>
  <si>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</si>
  <si>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</si>
  <si>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</si>
  <si>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</si>
  <si>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</si>
  <si>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</si>
  <si>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</si>
  <si>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</si>
  <si>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</si>
  <si>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</si>
  <si>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</si>
  <si>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</si>
  <si>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</si>
  <si>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</si>
  <si>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</si>
  <si>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</si>
  <si>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</si>
  <si>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</si>
  <si>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</si>
  <si>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</si>
  <si>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</si>
  <si>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</si>
  <si>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</si>
  <si>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</si>
  <si>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</si>
  <si>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</si>
  <si>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</si>
  <si>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</si>
  <si>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</si>
  <si>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</si>
  <si>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</si>
  <si>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</si>
  <si>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</si>
  <si>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</si>
  <si>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</si>
  <si>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</si>
  <si>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</si>
  <si>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</si>
  <si>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</si>
  <si>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</si>
  <si>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</si>
  <si>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</si>
  <si>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</si>
  <si>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</si>
  <si>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</si>
  <si>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</si>
  <si>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</si>
  <si>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</si>
  <si>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</si>
  <si>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</si>
  <si>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</si>
  <si>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</si>
  <si>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</si>
  <si>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</si>
  <si>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</si>
  <si>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</si>
  <si>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</si>
  <si>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</si>
  <si>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</si>
  <si>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</si>
  <si>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</si>
  <si>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</si>
  <si>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</si>
  <si>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</si>
  <si>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</si>
  <si>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</si>
  <si>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</si>
  <si>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</si>
  <si>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</si>
  <si>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</si>
  <si>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</si>
  <si>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</si>
  <si>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</si>
  <si>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</si>
  <si>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</si>
  <si>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</si>
  <si>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</si>
  <si>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</si>
  <si>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</si>
  <si>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</si>
  <si>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</si>
  <si>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</si>
  <si>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</si>
  <si>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</si>
  <si>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</si>
  <si>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</si>
  <si>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</si>
  <si>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</si>
  <si>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</si>
  <si>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</si>
  <si>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</si>
  <si>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</si>
  <si>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</si>
  <si>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</si>
  <si>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</si>
  <si>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</si>
  <si>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</si>
  <si>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</si>
  <si>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</si>
  <si>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</si>
  <si>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</si>
  <si>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</si>
  <si>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</si>
  <si>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</si>
  <si>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</si>
  <si>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</si>
  <si>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</si>
  <si>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</si>
  <si>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</si>
  <si>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</si>
  <si>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</si>
  <si>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</si>
  <si>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</si>
  <si>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</si>
  <si>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</si>
  <si>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</si>
  <si>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</si>
  <si>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</si>
  <si>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</si>
  <si>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</si>
  <si>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</si>
  <si>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</si>
  <si>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</si>
  <si>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</si>
  <si>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</si>
  <si>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</si>
  <si>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</si>
  <si>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</si>
  <si>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</si>
  <si>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</si>
  <si>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</si>
  <si>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</si>
  <si>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</si>
  <si>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</si>
  <si>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</si>
  <si>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</si>
  <si>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</si>
  <si>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</si>
  <si>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</si>
  <si>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</si>
  <si>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</si>
  <si>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</si>
  <si>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</si>
  <si>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</si>
  <si>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</si>
  <si>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</si>
  <si>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</si>
  <si>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</si>
  <si>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</si>
  <si>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</si>
  <si>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</si>
  <si>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</si>
  <si>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</si>
  <si>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</si>
  <si>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</si>
  <si>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</si>
  <si>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</si>
  <si>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</si>
  <si>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</si>
  <si>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</si>
  <si>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</si>
  <si>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</si>
  <si>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</si>
  <si>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</si>
  <si>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</si>
  <si>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</si>
  <si>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</si>
  <si>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</si>
  <si>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</si>
  <si>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</si>
  <si>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</si>
  <si>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</si>
  <si>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</si>
  <si>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</si>
  <si>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</si>
  <si>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</si>
  <si>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</si>
  <si>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</si>
  <si>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</si>
  <si>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</si>
  <si>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</si>
  <si>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</si>
  <si>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</si>
  <si>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</si>
  <si>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</si>
  <si>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</si>
  <si>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</si>
  <si>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</si>
  <si>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</si>
  <si>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</si>
  <si>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</si>
  <si>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</si>
  <si>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</si>
  <si>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</si>
  <si>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</si>
  <si>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</si>
  <si>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</si>
  <si>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</si>
  <si>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</si>
  <si>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</si>
  <si>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</si>
  <si>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</si>
  <si>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</si>
  <si>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</si>
  <si>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</si>
  <si>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</si>
  <si>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</si>
  <si>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</si>
  <si>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</si>
  <si>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</si>
  <si>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</si>
  <si>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</si>
  <si>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</si>
  <si>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</si>
  <si>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</si>
  <si>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</si>
  <si>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</si>
  <si>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</si>
  <si>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</si>
  <si>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</si>
  <si>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</si>
  <si>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</si>
  <si>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</si>
  <si>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</si>
  <si>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</si>
  <si>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</si>
  <si>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</si>
  <si>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</si>
  <si>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</si>
  <si>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</si>
  <si>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</si>
  <si>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</si>
  <si>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</si>
  <si>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</si>
  <si>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</si>
  <si>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</si>
  <si>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</si>
  <si>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</si>
  <si>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</si>
  <si>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</si>
  <si>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</si>
  <si>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</si>
  <si>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</si>
  <si>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</si>
  <si>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</si>
  <si>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</si>
  <si>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</si>
  <si>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</si>
  <si>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</si>
  <si>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</si>
  <si>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</si>
  <si>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</si>
  <si>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</si>
  <si>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</si>
  <si>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</si>
  <si>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</si>
  <si>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</si>
  <si>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</si>
  <si>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</si>
  <si>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</si>
  <si>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</si>
  <si>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</si>
  <si>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</si>
  <si>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</si>
  <si>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</si>
  <si>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</si>
  <si>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</si>
  <si>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</si>
  <si>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</si>
  <si>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</si>
  <si>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</si>
  <si>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</si>
  <si>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</si>
  <si>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</si>
  <si>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</si>
  <si>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</si>
  <si>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</si>
  <si>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</si>
  <si>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</si>
  <si>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</si>
  <si>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</si>
  <si>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</si>
  <si>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</si>
  <si>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</si>
  <si>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</si>
  <si>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</si>
  <si>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</si>
  <si>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</si>
  <si>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</si>
  <si>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</si>
  <si>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</si>
  <si>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</si>
  <si>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</si>
  <si>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</si>
  <si>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</si>
  <si>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</si>
  <si>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</si>
  <si>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</si>
  <si>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</si>
  <si>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</si>
  <si>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</si>
  <si>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</si>
  <si>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</si>
  <si>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</si>
  <si>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</si>
  <si>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</si>
  <si>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</si>
  <si>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</si>
  <si>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</si>
  <si>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</si>
  <si>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</si>
  <si>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</si>
  <si>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</si>
  <si>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</si>
  <si>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</si>
  <si>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</si>
  <si>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</si>
  <si>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</si>
  <si>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</si>
  <si>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</si>
  <si>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</si>
  <si>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</si>
  <si>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</si>
  <si>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</si>
  <si>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</si>
  <si>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</si>
  <si>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</si>
  <si>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</si>
  <si>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</si>
  <si>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</si>
  <si>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</si>
  <si>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</si>
  <si>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</si>
  <si>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</si>
  <si>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</si>
  <si>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</si>
  <si>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</si>
  <si>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</si>
  <si>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</si>
  <si>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</si>
  <si>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</si>
  <si>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</si>
  <si>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</si>
  <si>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</si>
  <si>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</si>
  <si>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</si>
  <si>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</si>
  <si>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</si>
  <si>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</si>
  <si>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</si>
  <si>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</si>
  <si>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</si>
  <si>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</si>
  <si>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</si>
  <si>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</si>
  <si>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</si>
  <si>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</si>
  <si>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</si>
  <si>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</si>
  <si>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</si>
  <si>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</si>
  <si>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</si>
  <si>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</si>
  <si>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</si>
  <si>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</si>
  <si>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</si>
  <si>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</si>
  <si>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</si>
  <si>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</si>
  <si>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</si>
  <si>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</si>
  <si>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</si>
  <si>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</si>
  <si>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</si>
  <si>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</si>
  <si>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</si>
  <si>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</si>
  <si>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</si>
  <si>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</si>
  <si>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</si>
  <si>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</si>
  <si>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</si>
  <si>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</si>
  <si>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</si>
  <si>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</si>
  <si>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</si>
  <si>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</si>
  <si>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</si>
  <si>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</si>
  <si>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</si>
  <si>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</si>
  <si>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</si>
  <si>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</si>
  <si>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</si>
  <si>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</si>
  <si>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</si>
  <si>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</si>
  <si>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</si>
  <si>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</si>
  <si>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</si>
  <si>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</si>
  <si>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</si>
  <si>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</si>
  <si>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</si>
  <si>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</si>
  <si>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</si>
  <si>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</si>
  <si>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</si>
  <si>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</si>
  <si>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</si>
  <si>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</si>
  <si>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</si>
  <si>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</si>
  <si>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</si>
  <si>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</si>
  <si>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</si>
  <si>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</si>
  <si>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</si>
  <si>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</si>
  <si>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</si>
  <si>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</si>
  <si>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</si>
  <si>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</si>
  <si>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</si>
  <si>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</si>
  <si>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</si>
  <si>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</si>
  <si>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</si>
  <si>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</si>
  <si>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</si>
  <si>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</si>
  <si>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</si>
  <si>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</si>
  <si>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</si>
  <si>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</si>
  <si>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</si>
  <si>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</si>
  <si>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</si>
  <si>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</si>
  <si>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</si>
  <si>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</si>
  <si>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</si>
  <si>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</si>
  <si>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</si>
  <si>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</si>
  <si>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</si>
  <si>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</si>
  <si>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</si>
  <si>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</si>
  <si>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</si>
  <si>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</si>
  <si>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</si>
  <si>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</si>
  <si>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</si>
  <si>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</si>
  <si>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</si>
  <si>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</si>
  <si>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</si>
  <si>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</si>
  <si>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</si>
  <si>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</si>
  <si>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</si>
  <si>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</si>
  <si>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</si>
  <si>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</si>
  <si>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</si>
  <si>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</si>
  <si>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</si>
  <si>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</si>
  <si>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</si>
  <si>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</si>
  <si>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</si>
  <si>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</si>
  <si>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</si>
  <si>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</si>
  <si>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</si>
  <si>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</si>
  <si>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</si>
  <si>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</si>
  <si>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</si>
  <si>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</si>
  <si>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</si>
  <si>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</si>
  <si>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</si>
  <si>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</si>
  <si>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</si>
  <si>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</si>
  <si>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</si>
  <si>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</si>
  <si>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</si>
  <si>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</si>
  <si>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</si>
  <si>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</si>
  <si>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</si>
  <si>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</si>
  <si>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</si>
  <si>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</si>
  <si>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</si>
  <si>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</si>
  <si>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</si>
  <si>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</si>
  <si>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</si>
  <si>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</si>
  <si>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</si>
  <si>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</si>
  <si>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</si>
  <si>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</si>
  <si>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</si>
  <si>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</si>
  <si>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</si>
  <si>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</si>
  <si>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</si>
  <si>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</si>
  <si>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</si>
  <si>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</si>
  <si>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</si>
  <si>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</si>
  <si>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</si>
  <si>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</si>
  <si>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</si>
  <si>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</si>
  <si>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</si>
  <si>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</si>
  <si>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</si>
  <si>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</si>
  <si>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</si>
  <si>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</si>
  <si>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</si>
  <si>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</si>
  <si>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</si>
  <si>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</si>
  <si>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</si>
  <si>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</si>
  <si>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</si>
  <si>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</si>
  <si>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</si>
  <si>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</si>
  <si>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</si>
  <si>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</si>
  <si>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</si>
  <si>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</si>
  <si>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</si>
  <si>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</si>
  <si>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</si>
  <si>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</si>
  <si>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</si>
  <si>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</si>
  <si>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</si>
  <si>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</si>
  <si>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</si>
  <si>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</si>
  <si>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</si>
  <si>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</si>
  <si>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</si>
  <si>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</si>
  <si>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</si>
  <si>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</si>
  <si>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</si>
  <si>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</si>
  <si>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</si>
  <si>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</si>
  <si>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</si>
  <si>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</si>
  <si>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</si>
  <si>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</si>
  <si>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</si>
  <si>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</si>
  <si>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</si>
  <si>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</si>
  <si>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</si>
  <si>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</si>
  <si>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</si>
  <si>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</si>
  <si>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</si>
  <si>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</si>
  <si>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</si>
  <si>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</si>
  <si>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</si>
  <si>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</si>
  <si>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</si>
  <si>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</si>
  <si>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</si>
  <si>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</si>
  <si>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</si>
  <si>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</si>
  <si>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</si>
  <si>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</si>
  <si>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</si>
  <si>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</si>
  <si>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</si>
  <si>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</si>
  <si>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</si>
  <si>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</si>
  <si>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</si>
  <si>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</si>
  <si>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</si>
  <si>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</si>
  <si>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</si>
  <si>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</si>
  <si>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</si>
  <si>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</si>
  <si>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</si>
  <si>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</si>
  <si>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</si>
  <si>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</si>
  <si>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</si>
  <si>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</si>
  <si>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</si>
  <si>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</si>
  <si>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</si>
  <si>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</si>
  <si>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</si>
  <si>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</si>
  <si>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</si>
  <si>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</si>
  <si>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</si>
  <si>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</si>
  <si>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</si>
  <si>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</si>
  <si>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</si>
  <si>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</si>
  <si>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</si>
  <si>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</si>
  <si>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</si>
  <si>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</si>
  <si>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</si>
  <si>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</si>
  <si>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</si>
  <si>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</si>
  <si>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</si>
  <si>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</si>
  <si>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</si>
  <si>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</si>
  <si>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</si>
  <si>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</si>
  <si>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</si>
  <si>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</si>
  <si>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</si>
  <si>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</si>
  <si>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</si>
  <si>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</si>
  <si>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</si>
  <si>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</si>
  <si>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</si>
  <si>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</si>
  <si>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</si>
  <si>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</si>
  <si>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</si>
  <si>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</si>
  <si>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</si>
  <si>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</si>
  <si>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</si>
  <si>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</si>
  <si>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</si>
  <si>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</si>
  <si>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</si>
  <si>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</si>
  <si>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</si>
  <si>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</si>
  <si>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</si>
  <si>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</si>
  <si>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</si>
  <si>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</si>
  <si>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</si>
  <si>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</si>
  <si>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</si>
  <si>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</si>
  <si>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</si>
  <si>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</si>
  <si>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</si>
  <si>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</si>
  <si>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</si>
  <si>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</si>
  <si>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</si>
  <si>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</si>
  <si>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</si>
  <si>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</si>
  <si>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</si>
  <si>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</si>
  <si>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</si>
  <si>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</si>
  <si>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</si>
  <si>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</si>
  <si>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</si>
  <si>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</si>
  <si>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</si>
  <si>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</si>
  <si>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</si>
  <si>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</si>
  <si>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</si>
  <si>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</si>
  <si>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</si>
  <si>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</si>
  <si>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</si>
  <si>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</si>
  <si>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</si>
  <si>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</si>
  <si>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</si>
  <si>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</si>
  <si>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</si>
  <si>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</si>
  <si>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</si>
  <si>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</si>
  <si>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</si>
  <si>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</si>
  <si>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</si>
  <si>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</si>
  <si>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</si>
  <si>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</si>
  <si>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</si>
  <si>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</si>
  <si>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</si>
  <si>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</si>
  <si>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</si>
  <si>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</si>
  <si>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</si>
  <si>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</si>
  <si>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</si>
  <si>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</si>
  <si>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</si>
  <si>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</si>
  <si>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</si>
  <si>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</si>
  <si>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</si>
  <si>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</si>
  <si>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</si>
  <si>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</si>
  <si>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</si>
  <si>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</si>
  <si>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</si>
  <si>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</si>
  <si>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</si>
  <si>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</si>
  <si>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</si>
  <si>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</si>
  <si>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</si>
  <si>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</si>
  <si>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</si>
  <si>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</si>
  <si>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</si>
  <si>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</si>
  <si>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</si>
  <si>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</si>
  <si>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</si>
  <si>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</si>
  <si>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</si>
  <si>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</si>
  <si>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</si>
  <si>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</si>
  <si>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</si>
  <si>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</si>
  <si>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</si>
  <si>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</si>
  <si>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</si>
  <si>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</si>
  <si>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</si>
  <si>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</si>
  <si>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</si>
  <si>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</si>
  <si>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</si>
  <si>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</si>
  <si>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</si>
  <si>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</si>
  <si>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</si>
  <si>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</si>
  <si>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</si>
  <si>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</si>
  <si>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</si>
  <si>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</si>
  <si>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</si>
  <si>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</si>
  <si>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</si>
  <si>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</si>
  <si>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</si>
  <si>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</si>
  <si>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</si>
  <si>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</si>
  <si>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</si>
  <si>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</si>
  <si>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</si>
  <si>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</si>
  <si>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</si>
  <si>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</si>
  <si>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</si>
  <si>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</si>
  <si>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</si>
  <si>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</si>
  <si>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</si>
  <si>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</si>
  <si>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</si>
  <si>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</si>
  <si>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</si>
  <si>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</si>
  <si>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</si>
  <si>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</si>
  <si>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</si>
  <si>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</si>
  <si>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</si>
  <si>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</si>
  <si>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</si>
  <si>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</si>
  <si>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</si>
  <si>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</si>
  <si>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</si>
  <si>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</si>
  <si>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</si>
  <si>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</si>
  <si>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</si>
  <si>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</si>
  <si>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</si>
  <si>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</si>
  <si>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</si>
  <si>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</si>
  <si>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</si>
  <si>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</si>
  <si>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</si>
  <si>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</si>
  <si>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</si>
  <si>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</si>
  <si>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</si>
  <si>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</si>
  <si>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</si>
  <si>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</si>
  <si>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</si>
  <si>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</si>
  <si>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</si>
  <si>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</si>
  <si>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</si>
  <si>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</si>
  <si>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</si>
  <si>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</si>
  <si>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</si>
  <si>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</si>
  <si>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</si>
  <si>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</si>
  <si>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</si>
  <si>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</si>
  <si>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</si>
  <si>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</si>
  <si>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</si>
  <si>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</si>
  <si>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</si>
  <si>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</si>
  <si>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</si>
  <si>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</si>
  <si>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</si>
  <si>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</si>
  <si>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</si>
  <si>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</si>
  <si>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</si>
  <si>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</si>
  <si>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</si>
  <si>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</si>
  <si>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</si>
  <si>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</si>
  <si>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</si>
  <si>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</si>
  <si>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</si>
  <si>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</si>
  <si>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</si>
  <si>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</si>
  <si>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</si>
  <si>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</si>
  <si>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</si>
  <si>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</si>
  <si>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</si>
  <si>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</si>
  <si>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</si>
  <si>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</si>
  <si>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</si>
  <si>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</si>
  <si>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</si>
  <si>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</si>
  <si>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</si>
  <si>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</si>
  <si>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</si>
  <si>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</si>
  <si>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</si>
  <si>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</si>
  <si>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</si>
  <si>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</si>
  <si>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</si>
  <si>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</si>
  <si>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</si>
  <si>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</si>
  <si>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</si>
  <si>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</si>
  <si>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</si>
  <si>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</si>
  <si>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</si>
  <si>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</si>
  <si>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</si>
  <si>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</si>
  <si>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</si>
  <si>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</si>
  <si>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</si>
  <si>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</si>
  <si>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</si>
  <si>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</si>
  <si>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</si>
  <si>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</si>
  <si>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</si>
  <si>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</si>
  <si>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</si>
  <si>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</si>
  <si>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</si>
  <si>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</si>
  <si>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</si>
  <si>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</si>
  <si>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</si>
  <si>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</si>
  <si>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</si>
  <si>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</si>
  <si>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</si>
  <si>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</si>
  <si>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</si>
  <si>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</si>
  <si>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</si>
  <si>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</si>
  <si>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</si>
  <si>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</si>
  <si>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</si>
  <si>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</si>
  <si>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</si>
  <si>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</si>
  <si>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</si>
  <si>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</si>
  <si>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</si>
  <si>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</si>
  <si>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</si>
  <si>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</si>
  <si>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</si>
  <si>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</si>
  <si>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</si>
  <si>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</si>
  <si>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</si>
  <si>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</si>
  <si>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</si>
  <si>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</si>
  <si>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</si>
  <si>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</si>
  <si>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</si>
  <si>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</si>
  <si>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</si>
  <si>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</si>
  <si>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</si>
  <si>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</si>
  <si>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</si>
  <si>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</si>
  <si>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</si>
  <si>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</si>
  <si>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</si>
  <si>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</si>
  <si>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</si>
  <si>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</si>
  <si>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</si>
  <si>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</si>
  <si>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</si>
  <si>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</si>
  <si>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</si>
  <si>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</si>
  <si>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</si>
  <si>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</si>
  <si>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</si>
  <si>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</si>
  <si>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</si>
  <si>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</si>
  <si>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</si>
  <si>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</si>
  <si>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</si>
  <si>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</si>
  <si>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</si>
  <si>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</si>
  <si>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</si>
  <si>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</si>
  <si>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</si>
  <si>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</si>
  <si>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</si>
  <si>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</si>
  <si>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</si>
  <si>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</si>
  <si>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</si>
  <si>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</si>
  <si>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</si>
  <si>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</si>
  <si>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</si>
  <si>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</si>
  <si>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</si>
  <si>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</si>
  <si>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</si>
  <si>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</si>
  <si>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</si>
  <si>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</si>
  <si>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</si>
  <si>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</si>
  <si>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</si>
  <si>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</si>
  <si>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</si>
  <si>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</si>
  <si>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</si>
  <si>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</si>
  <si>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</si>
  <si>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</si>
  <si>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</si>
  <si>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</si>
  <si>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</si>
  <si>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</si>
  <si>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</si>
  <si>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</si>
  <si>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</si>
  <si>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</si>
  <si>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</si>
  <si>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</si>
  <si>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</si>
  <si>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</si>
  <si>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</si>
  <si>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</si>
  <si>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</si>
  <si>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</si>
  <si>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</si>
  <si>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</si>
  <si>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</si>
  <si>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</si>
  <si>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</si>
  <si>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</si>
  <si>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</si>
  <si>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</si>
  <si>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</si>
  <si>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</si>
  <si>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</si>
  <si>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</si>
  <si>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</si>
  <si>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</si>
  <si>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</si>
  <si>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</si>
  <si>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</si>
  <si>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</si>
  <si>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</si>
  <si>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</si>
  <si>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</si>
  <si>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</si>
  <si>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</si>
  <si>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</si>
  <si>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</si>
  <si>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</si>
  <si>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</si>
  <si>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</si>
  <si>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</si>
  <si>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</si>
  <si>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</si>
  <si>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</si>
  <si>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</si>
  <si>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</si>
  <si>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</si>
  <si>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</si>
  <si>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</si>
  <si>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</si>
  <si>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</si>
  <si>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</si>
  <si>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</si>
  <si>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</si>
  <si>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</si>
  <si>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</si>
  <si>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</si>
  <si>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</si>
  <si>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</si>
  <si>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</si>
  <si>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</si>
  <si>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</si>
  <si>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</si>
  <si>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</si>
  <si>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</si>
  <si>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</si>
  <si>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</si>
  <si>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</si>
  <si>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</si>
  <si>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</si>
  <si>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</si>
  <si>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</si>
  <si>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</si>
  <si>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</si>
  <si>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</si>
  <si>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</si>
  <si>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</si>
  <si>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</si>
  <si>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</si>
  <si>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</si>
  <si>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</si>
  <si>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</si>
  <si>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</si>
  <si>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</si>
  <si>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</si>
  <si>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</si>
  <si>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</si>
  <si>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</si>
  <si>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</si>
  <si>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</si>
  <si>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</si>
  <si>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</si>
  <si>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</si>
  <si>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</si>
  <si>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</si>
  <si>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</si>
  <si>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</si>
  <si>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</si>
  <si>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</si>
  <si>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</si>
  <si>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</si>
  <si>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</si>
  <si>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</si>
  <si>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</si>
  <si>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</si>
  <si>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</si>
  <si>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</si>
  <si>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</si>
  <si>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</si>
  <si>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</si>
  <si>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</si>
  <si>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</si>
  <si>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</si>
  <si>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</si>
  <si>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</si>
  <si>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</si>
  <si>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</si>
  <si>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</si>
  <si>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</si>
  <si>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</si>
  <si>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</si>
  <si>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</si>
  <si>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</si>
  <si>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</si>
  <si>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</si>
  <si>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</si>
  <si>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</si>
  <si>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</si>
  <si>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</si>
  <si>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</si>
  <si>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</si>
  <si>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</si>
  <si>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</si>
  <si>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</si>
  <si>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</si>
  <si>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</si>
  <si>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</si>
  <si>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</si>
  <si>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</si>
  <si>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</si>
  <si>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</si>
  <si>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</si>
  <si>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</si>
  <si>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</si>
  <si>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</si>
  <si>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</si>
  <si>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</si>
  <si>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</si>
  <si>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</si>
  <si>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</si>
  <si>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</si>
  <si>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</si>
  <si>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</si>
  <si>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</si>
  <si>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</si>
  <si>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</si>
  <si>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</si>
  <si>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</si>
  <si>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</si>
  <si>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</si>
  <si>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</si>
  <si>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</si>
  <si>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</si>
  <si>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</si>
  <si>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</si>
  <si>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</si>
  <si>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</si>
  <si>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</si>
  <si>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</si>
  <si>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</si>
  <si>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</si>
  <si>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</si>
  <si>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</si>
  <si>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</si>
  <si>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</si>
  <si>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</si>
  <si>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</si>
  <si>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</si>
  <si>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</si>
  <si>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</si>
  <si>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</si>
  <si>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</si>
  <si>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</si>
  <si>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</si>
  <si>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</si>
  <si>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</si>
  <si>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</si>
  <si>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</si>
  <si>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</si>
  <si>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</si>
  <si>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</si>
  <si>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</si>
  <si>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</si>
  <si>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</si>
  <si>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</si>
  <si>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</si>
  <si>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</si>
  <si>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</si>
  <si>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</si>
  <si>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</si>
  <si>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</si>
  <si>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</si>
  <si>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</si>
  <si>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</si>
  <si>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</si>
  <si>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</si>
  <si>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</si>
  <si>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</si>
  <si>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</si>
  <si>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</si>
  <si>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</si>
  <si>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</si>
  <si>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</si>
  <si>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</si>
  <si>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</si>
  <si>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</si>
  <si>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</si>
  <si>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</si>
  <si>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</si>
  <si>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</si>
  <si>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</si>
  <si>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</si>
  <si>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</si>
  <si>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</si>
  <si>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</si>
  <si>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</si>
  <si>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</si>
  <si>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</si>
  <si>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</si>
  <si>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</si>
  <si>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</si>
  <si>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</si>
  <si>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</si>
  <si>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</si>
  <si>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</si>
  <si>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</si>
  <si>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</si>
  <si>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</si>
  <si>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</si>
  <si>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</si>
  <si>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</si>
  <si>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</si>
  <si>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</si>
  <si>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</si>
  <si>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</si>
  <si>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</si>
  <si>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</si>
  <si>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</si>
  <si>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</si>
  <si>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</si>
  <si>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</si>
  <si>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</si>
  <si>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</si>
  <si>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</si>
  <si>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</si>
  <si>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</si>
  <si>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</si>
  <si>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</si>
  <si>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</si>
  <si>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</si>
  <si>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</si>
  <si>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</si>
  <si>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</si>
  <si>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</si>
  <si>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</si>
  <si>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</si>
  <si>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</si>
  <si>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</si>
  <si>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</si>
  <si>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</si>
  <si>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</si>
  <si>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</si>
  <si>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</si>
  <si>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</si>
  <si>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</si>
  <si>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</si>
  <si>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</si>
  <si>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</si>
  <si>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</si>
  <si>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</si>
  <si>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</si>
  <si>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</si>
  <si>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</si>
  <si>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</si>
  <si>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</si>
  <si>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</si>
  <si>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</si>
  <si>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</si>
  <si>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</si>
  <si>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</si>
  <si>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</si>
  <si>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</si>
  <si>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</si>
  <si>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</si>
  <si>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</si>
  <si>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</si>
  <si>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</si>
  <si>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</si>
  <si>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</si>
  <si>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</si>
  <si>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</si>
  <si>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</si>
  <si>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</si>
  <si>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</si>
  <si>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</si>
  <si>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</si>
  <si>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</si>
  <si>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</si>
  <si>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</si>
  <si>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</si>
  <si>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</si>
  <si>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</si>
  <si>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</si>
  <si>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</si>
  <si>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</si>
  <si>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</si>
  <si>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</si>
  <si>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</si>
  <si>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</si>
  <si>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</si>
  <si>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</si>
  <si>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</si>
  <si>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</si>
  <si>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</si>
  <si>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</si>
  <si>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</si>
  <si>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</si>
  <si>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</si>
  <si>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</si>
  <si>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</si>
  <si>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</si>
  <si>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</si>
  <si>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</si>
  <si>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</si>
  <si>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</si>
  <si>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</si>
  <si>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</si>
  <si>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</si>
  <si>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</si>
  <si>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</si>
  <si>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</si>
  <si>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</si>
  <si>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</si>
  <si>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</si>
  <si>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</si>
  <si>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</si>
  <si>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</si>
  <si>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</si>
  <si>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</si>
  <si>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</si>
  <si>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</si>
  <si>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</si>
  <si>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</si>
  <si>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</si>
  <si>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</si>
  <si>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</si>
  <si>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</si>
  <si>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</si>
  <si>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</si>
  <si>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</si>
  <si>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</si>
  <si>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</si>
  <si>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</si>
  <si>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</si>
  <si>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</si>
  <si>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</si>
  <si>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</si>
  <si>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</si>
  <si>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</si>
  <si>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</si>
  <si>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</si>
  <si>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</si>
  <si>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</si>
  <si>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</si>
  <si>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</si>
  <si>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</si>
  <si>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</si>
  <si>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</si>
  <si>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</si>
  <si>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</si>
  <si>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</si>
  <si>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</si>
  <si>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</si>
  <si>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</si>
  <si>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</si>
  <si>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</si>
  <si>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</si>
  <si>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</si>
  <si>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</si>
  <si>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</si>
  <si>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</si>
  <si>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</si>
  <si>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</si>
  <si>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</si>
  <si>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</si>
  <si>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</si>
  <si>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</si>
  <si>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</si>
  <si>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</si>
  <si>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</si>
  <si>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</si>
  <si>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</si>
  <si>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</si>
  <si>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</si>
  <si>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</si>
  <si>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</si>
  <si>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</si>
  <si>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</si>
  <si>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</si>
  <si>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</si>
  <si>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</si>
  <si>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</si>
  <si>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</si>
  <si>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</si>
  <si>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</si>
  <si>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</si>
  <si>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</si>
  <si>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</si>
  <si>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</si>
  <si>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</si>
  <si>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</si>
  <si>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</si>
  <si>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</si>
  <si>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</si>
  <si>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</si>
  <si>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</si>
  <si>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</si>
  <si>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</si>
  <si>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</si>
  <si>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</si>
  <si>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</si>
  <si>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</si>
  <si>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</si>
  <si>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</si>
  <si>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</si>
  <si>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</si>
  <si>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</si>
  <si>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</si>
  <si>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</si>
  <si>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</si>
  <si>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</si>
  <si>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</si>
  <si>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</si>
  <si>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</si>
  <si>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</si>
  <si>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</si>
  <si>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</si>
  <si>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</si>
  <si>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</si>
  <si>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</si>
  <si>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</si>
  <si>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</si>
  <si>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</si>
  <si>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</si>
  <si>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</si>
  <si>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</si>
  <si>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</si>
  <si>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</si>
  <si>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</si>
  <si>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</si>
  <si>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</si>
  <si>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</si>
  <si>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</si>
  <si>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</si>
  <si>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</si>
  <si>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</si>
  <si>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</si>
  <si>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</si>
  <si>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</si>
  <si>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</si>
  <si>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</si>
  <si>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</si>
  <si>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</si>
  <si>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</si>
  <si>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</si>
  <si>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</si>
  <si>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</si>
  <si>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</si>
  <si>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</si>
  <si>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</si>
  <si>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</si>
  <si>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</si>
  <si>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</si>
  <si>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</si>
  <si>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</si>
  <si>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</si>
  <si>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</si>
  <si>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</si>
  <si>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</si>
  <si>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</si>
  <si>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</si>
  <si>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</si>
  <si>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</si>
  <si>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</si>
  <si>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</si>
  <si>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</si>
  <si>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</si>
  <si>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</si>
  <si>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</si>
  <si>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</si>
  <si>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</si>
  <si>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</si>
  <si>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</si>
  <si>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</si>
  <si>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</si>
  <si>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</si>
  <si>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</si>
  <si>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</si>
  <si>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</si>
  <si>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</si>
  <si>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</si>
  <si>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</si>
  <si>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</si>
  <si>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</si>
  <si>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</si>
  <si>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</si>
  <si>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</si>
  <si>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</si>
  <si>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</si>
  <si>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</si>
  <si>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</si>
  <si>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</si>
  <si>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</si>
  <si>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</si>
  <si>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</si>
  <si>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</si>
  <si>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</si>
  <si>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</si>
  <si>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</si>
  <si>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</si>
  <si>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</si>
  <si>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</si>
  <si>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</si>
  <si>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</si>
  <si>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</si>
  <si>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</si>
  <si>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</si>
  <si>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</si>
  <si>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</si>
  <si>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</si>
  <si>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</si>
  <si>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</si>
  <si>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</si>
  <si>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</si>
  <si>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</si>
  <si>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</si>
  <si>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</si>
  <si>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</si>
  <si>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</si>
  <si>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</si>
  <si>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</si>
  <si>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</si>
  <si>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</si>
  <si>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</si>
  <si>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</si>
  <si>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</si>
  <si>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</si>
  <si>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</si>
  <si>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</si>
  <si>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</si>
  <si>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</si>
  <si>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</si>
  <si>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</si>
  <si>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</si>
  <si>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</si>
  <si>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</si>
  <si>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</si>
  <si>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</si>
  <si>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</si>
  <si>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</si>
  <si>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</si>
  <si>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</si>
  <si>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</si>
  <si>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</si>
  <si>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</si>
  <si>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</si>
  <si>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</si>
  <si>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</si>
  <si>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</si>
  <si>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</si>
  <si>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</si>
  <si>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</si>
  <si>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</si>
  <si>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</si>
  <si>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</si>
  <si>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</si>
  <si>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</si>
  <si>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</si>
  <si>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</si>
  <si>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</si>
  <si>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</si>
  <si>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</si>
  <si>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</si>
  <si>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</si>
  <si>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</si>
  <si>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</si>
  <si>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</si>
  <si>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</si>
  <si>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</si>
  <si>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</si>
  <si>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</si>
  <si>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</si>
  <si>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</si>
  <si>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</si>
  <si>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</si>
  <si>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</si>
  <si>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</si>
  <si>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</si>
  <si>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</si>
  <si>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</si>
  <si>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</si>
  <si>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</si>
  <si>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</si>
  <si>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</si>
  <si>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</si>
  <si>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</si>
  <si>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</si>
  <si>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</si>
  <si>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</si>
  <si>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</si>
  <si>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</si>
  <si>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</si>
  <si>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</si>
  <si>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</si>
  <si>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</si>
  <si>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</si>
  <si>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</si>
  <si>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</si>
  <si>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</si>
  <si>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</si>
  <si>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</si>
  <si>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</si>
  <si>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</si>
  <si>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</si>
  <si>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</si>
  <si>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</si>
  <si>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</si>
  <si>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</si>
  <si>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</si>
  <si>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</si>
  <si>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</si>
  <si>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</si>
  <si>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</si>
  <si>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</si>
  <si>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</si>
  <si>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</si>
  <si>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</si>
  <si>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</si>
  <si>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</si>
  <si>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</si>
  <si>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</si>
  <si>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</si>
  <si>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</si>
  <si>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</si>
  <si>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</si>
  <si>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</si>
  <si>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</si>
  <si>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</si>
  <si>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</si>
  <si>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</si>
  <si>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</si>
  <si>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</si>
  <si>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</si>
  <si>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</si>
  <si>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</si>
  <si>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</si>
  <si>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</si>
  <si>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</si>
  <si>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90 min </t>
  </si>
  <si>
    <t>no pcm</t>
  </si>
  <si>
    <t xml:space="preserve">NA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</si>
  <si>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</si>
  <si>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</si>
  <si>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</si>
  <si>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</si>
  <si>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</si>
  <si>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</si>
  <si>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</si>
  <si>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</si>
  <si>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</si>
  <si>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</si>
  <si>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</si>
  <si>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</si>
  <si>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</si>
  <si>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</si>
  <si>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</si>
  <si>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</si>
  <si>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</si>
  <si>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</si>
  <si>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</si>
  <si>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</si>
  <si>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</si>
  <si>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</si>
  <si>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</si>
  <si>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</si>
  <si>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</si>
  <si>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</si>
  <si>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</si>
  <si>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</si>
  <si>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</si>
  <si>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</si>
  <si>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</si>
  <si>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</si>
  <si>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</si>
  <si>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</si>
  <si>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</si>
  <si>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</si>
  <si>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</si>
  <si>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</si>
  <si>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</si>
  <si>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</si>
  <si>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</si>
  <si>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</si>
  <si>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</si>
  <si>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</si>
  <si>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</si>
  <si>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</si>
  <si>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</si>
  <si>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</si>
  <si>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</si>
  <si>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</si>
  <si>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</si>
  <si>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</si>
  <si>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</si>
  <si>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</si>
  <si>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</si>
  <si>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</si>
  <si>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</si>
  <si>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</si>
  <si>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</si>
  <si>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</si>
  <si>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</si>
  <si>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</si>
  <si>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</si>
  <si>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</si>
  <si>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</si>
  <si>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</si>
  <si>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</si>
  <si>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</si>
  <si>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</si>
  <si>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</si>
  <si>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</si>
  <si>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</si>
  <si>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</si>
  <si>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</si>
  <si>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</si>
  <si>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</si>
  <si>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</si>
  <si>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</si>
  <si>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</si>
  <si>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</si>
  <si>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</si>
  <si>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</si>
  <si>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</si>
  <si>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</si>
  <si>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</si>
  <si>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</si>
  <si>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</si>
  <si>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</si>
  <si>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</si>
  <si>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</si>
  <si>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</si>
  <si>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</si>
  <si>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</si>
  <si>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</si>
  <si>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</si>
  <si>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</si>
  <si>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EM team moved ETA: 15 min</t>
  </si>
  <si>
    <t>PCM-20251009-00000372</t>
  </si>
  <si>
    <t>EM Team at site checking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</si>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</sst>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276.32579780092783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0.45564733796345536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45939.274223726854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45939.274223726854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45939.274223726854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45939.274223726854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45939.274223726854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45939.274223726854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45939.274223726854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45939.274223726854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45939.274223726854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45939.274223726854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45939.274223726854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45939.274223726854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45939.274223726854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45939.274223726854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45939.274223726854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45939.274223726854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45939.274223726854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45939.274223726854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45939.274223726854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45939.274223726854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45939.274223726854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45939.274223726854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45939.274223726854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45939.274223726854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45939.274223726854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45939.274223726854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45939.274223726854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45939.274223726854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45939.274223726854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45939.274223726854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45939.274223726854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45939.274223726854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45939.274223726854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45939.274223726854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45939.274223726854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45939.274223726854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45939.274223726854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45939.274223726854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45939.274223726854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45939.274223726854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45939.274223726854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45939.274223726854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45939.274223726854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45939.274223726854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45939.274223726854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45939.274223726854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45939.274223726854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45939.274223726854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45939.274223726854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45939.274223726854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45939.274223726854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45939.274223726854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45939.274223726854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45939.274223726854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45939.274223726854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45939.274223726854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45939.274223726854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45939.274223726854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45939.274223726854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45939.274223726854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45939.274223726854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45939.274223726854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45939.274223726854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45939.274223726854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45939.274223726854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45939.274223726854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45939.274223726854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45939.274223726854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45939.274223726854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45939.274223726854</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132.54714039352257</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114.2743857638925</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45939.274223726854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0"/>
      <c r="E7" s="120"/>
      <c r="F7" s="121"/>
      <c r="G7" s="122">
        <f ca="1">IFERROR(NOW()-F7,"-")</f>
        <v>45939.274223726854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3"/>
      <c r="E8" s="120"/>
      <c r="F8" s="121"/>
      <c r="G8" s="122">
        <f ca="1">IFERROR(NOW()-F8,"-")</f>
        <v>45939.274223726854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45939.274223726854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4"/>
      <c r="E10" s="120"/>
      <c r="F10" s="121"/>
      <c r="G10" s="122">
        <f ca="1">IFERROR(NOW()-F10,"-")</f>
        <v>45939.274223726854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45939.274223726854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45939.274223726854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45939.274223726854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1"/>
      <c r="E14" s="120"/>
      <c r="F14" s="121"/>
      <c r="G14" s="122">
        <f ca="1">IFERROR(NOW()-F14,"-")</f>
        <v>45939.274223726854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45939.274223726854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45939.274223726854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45939.274223726854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45939.274223726854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45939.274223726854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45939.274223726854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45939.274223726854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45939.274223726854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45939.274223726854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45939.274223726854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45939.274223726854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45939.274223726854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45939.274223726854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45939.274223726854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45939.274223726854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45939.274223726854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45939.274223726854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45939.274223726854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45939.274223726854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45939.274223726854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45939.274223726854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45939.274223726854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45939.274223726854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45939.274223726854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45939.274223726854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45939.274223726854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45939.274223726854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45939.274223726854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45939.274223726854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45939.274223726854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45939.274223726854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45939.274223726854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45939.274223726854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45939.274223726854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45939.274223726854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45939.274223726854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45939.274223726854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45939.274223726854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45939.274223726854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45939.274223726854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45939.274223726854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45939.274223726854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45939.274223726854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45939.274223726854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45939.274223726854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45939.274223726854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45939.274223726854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45939.274223726854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45939.274223726854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45939.274223726854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45939.274223726854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45939.274223726854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45939.274223726854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45939.274223726854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45939.274223726854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45939.274223726854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45939.274223726854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45939.274223726854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45939.274223726854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45939.274223726854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45939.274223726854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45939.274223726854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45939.274223726854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45939.274223726854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45939.274223726854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45939.274223726854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45939.274223726854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45939.274223726854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45939.274223726854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45939.274223726854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45939.274223726854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45939.274223726854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45939.274223726854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45939.274223726854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45939.274223726854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45939.274223726854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45939.274223726854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45939.274223726854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45939.274223726854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45939.274223726854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45939.274223726854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45939.274223726854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45939.274223726854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45939.274223726854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45939.274223726854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45939.274223726854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45939.274223726854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45939.274223726854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45939.274223726854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45939.274223726854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45939.274223726854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45939.274223726854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45939.274223726854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45939.274223726854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45939.274223726854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45939.274223726854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45939.274223726854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45939.274223726854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45939.274223726854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45939.274223726854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45939.274223726854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45939.274223726854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45939.274223726854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45939.274223726854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45939.274223726854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45939.274223726854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45939.274223726854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45939.274223726854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45939.274223726854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45939.274223726854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45939.274223726854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45939.274223726854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45939.274223726854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45939.274223726854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45939.274223726854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45939.274223726854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45939.274223726854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45939.274223726854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45939.274223726854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45939.274223726854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45939.274223726854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45939.274223726854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45939.274223726854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45939.274223726854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45939.274223726854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45939.274223726854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45939.274223726854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45939.274223726854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45939.274223726854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45939.274223726854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45939.274223726854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45939.274223726854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45939.274223726854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45939.274223726854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45939.274223726854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45939.274223726854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45939.274223726854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45939.274223726854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45939.274223726854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45939.274223726854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45939.274223726854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45939.274223726854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45939.274223726854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45939.274223726854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45939.274223726854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45939.274223726854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45939.274223726854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45939.274223726854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45939.274223726854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45939.274223726854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45939.274223726854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45939.274223726854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45939.274223726854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45939.274223726854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45939.274223726854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45939.274223726854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45939.274223726854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45939.274223726854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45939.274223726854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45939.274223726854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45939.274223726854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45939.274223726854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45939.274223726854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45939.274223726854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45939.274223726854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45939.274223726854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45939.274223726854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45939.274223726854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45939.274223726854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45939.274223726854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45939.274223726854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45939.274223726854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45939.274223726854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45939.274223726854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45939.274223726854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45939.274223726854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45939.274223726854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45939.274223726854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45939.274223726854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45939.274223726854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45939.274223726854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45939.274223726854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45939.274223726854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45939.274223726854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45939.274223726854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45939.274223726854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45939.274223726854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45939.274223726854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45939.274223726854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45939.274223726854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45939.274223726854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45939.274223726854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45939.274223726854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45939.274223726854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45939.274223726854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45939.274223726854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45939.274223726854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45939.274223726854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45939.274223726854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45939.274223726854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45939.274223726854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45939.274223726854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45939.274223726854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45939.274223726854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45939.274223726854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45939.274223726854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45939.274223726854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45939.274223726854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45939.274223726854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45939.274223726854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45939.274223726854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45939.274223726854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45939.274223726854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45939.274223726854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45939.274223726854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45939.274223726854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45939.274223726854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45939.274223726854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45939.274223726854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45939.274223726854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45939.274223726854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45939.274223726854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45939.274223726854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45939.274223726854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45939.274223726854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45939.274223726854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45939.274223726854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45939.274223726854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45939.274223726854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45939.274223726854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45939.274223726854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45939.274223726854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45939.274223726854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45939.274223726854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45939.274223726854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45939.274223726854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45939.274223726854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45939.274223726854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45939.274223726854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45939.274223726854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45939.274223726854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45939.274223726854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45939.274223726854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45939.274223726854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45939.274223726854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45939.274223726854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45939.274223726854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45939.274223726854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45939.274223726854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45939.274223726854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45939.274223726854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45939.274223726854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45939.274223726854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45939.274223726854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45939.274223726854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45939.274223726854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45939.274223726854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45939.274223726854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45939.274223726854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45939.274223726854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45939.274223726854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45939.274223726854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45939.274223726854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45939.274223726854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45939.274223726854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45939.274223726854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45939.274223726854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45939.274223726854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45939.274223726854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45939.274223726854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45939.274223726854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45939.274223726854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45939.274223726854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45939.274223726854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45939.274223726854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45939.274223726854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45939.274223726854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45939.274223726854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45939.274223726854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45939.274223726854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45939.274223726854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45939.274223726854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45939.274223726854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45939.274223726854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45939.274223726854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45939.274223726854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45939.274223726854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45939.274223726854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45939.274223726854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45939.274223726854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45939.274223726854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45939.274223726854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45939.274223726854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45939.274223726854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45939.274223726854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45939.274223726854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45939.274223726854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45939.274223726854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45939.274223726854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45939.274223726854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45939.274223726854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45939.274223726854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45939.274223726854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45939.274223726854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45939.274223726854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45939.274223726854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45939.274223726854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45939.274223726854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45939.274223726854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45939.274223726854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45939.274223726854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45939.274223726854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45939.274223726854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45939.274223726854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45939.274223726854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45939.274223726854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45939.274223726854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45939.274223726854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45939.274223726854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45939.274223726854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45939.274223726854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45939.274223726854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45939.274223726854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45939.274223726854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45939.274223726854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45939.274223726854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45939.274223726854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45939.274223726854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45939.274223726854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45939.274223726854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45939.274223726854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45939.274223726854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45939.274223726854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45939.274223726854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45939.274223726854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45939.274223726854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45939.274223726854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45939.274223726854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45939.274223726854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45939.274223726854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45939.274223726854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45939.274223726854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45939.274223726854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45939.274223726854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45939.274223726854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45939.274223726854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45939.274223726854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45939.274223726854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45939.274223726854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45939.274223726854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45939.274223726854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45939.274223726854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45939.274223726854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45939.274223726854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45939.274223726854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45939.274223726854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45939.274223726854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45939.274223726854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45939.274223726854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45939.274223726854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45939.274223726854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45939.274223726854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45939.274223726854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45939.274223726854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45939.274223726854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45939.274223726854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45939.274223726854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45939.274223726854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45939.274223726854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45939.274223726854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45939.274223726854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45939.274223726854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45939.274223726854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45939.274223726854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45939.274223726854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45939.274223726854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45939.274223726854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45939.274223726854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45939.274223726854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45939.274223726854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45939.274223726854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45939.274223726854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45939.274223726854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45939.274223726854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45939.274223726854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45939.274223726854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45939.274223726854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45939.274223726854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45939.274223726854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45939.274223726854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45939.274223726854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45939.274223726854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45939.274223726854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45939.274223726854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45939.274223726854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45939.274223726854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45939.274223726854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45939.274223726854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45939.274223726854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45939.274223726854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45939.274223726854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45939.274223726854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45939.274223726854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45939.274223726854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45939.274223726854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45939.274223726854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45939.274223726854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45939.274223726854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45939.274223726854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45939.274223726854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45939.274223726854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45939.274223726854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45939.274223726854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45939.274223726854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45939.274223726854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45939.274223726854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45939.274223726854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45939.274223726854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45939.274223726854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45939.274223726854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45939.274223726854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45939.274223726854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45939.274223726854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45939.274223726854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45939.274223726854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45939.274223726854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45939.274223726854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45939.274223726854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45939.274223726854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45939.274223726854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45939.274223726854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45939.274223726854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45939.274223726854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45939.274223726854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45939.274223726854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45939.274223726854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45939.274223726854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45939.274223726854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45939.274223726854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45939.274223726854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45939.274223726854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45939.274223726854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45939.274223726854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45939.274223726854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45939.274223726854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45939.274223726854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45939.274223726854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45939.274223726854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45939.274223726854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45939.274223726854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45939.274223726854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45939.274223726854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45939.274223726854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45939.274223726854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45939.274223726854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45939.274223726854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45939.274223726854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45939.274223726854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45939.274223726854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45939.274223726854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45939.274223726854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45939.274223726854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45939.274223726854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45939.274223726854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45939.274223726854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45939.274223726854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45939.274223726854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45939.274223726854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45939.274223726854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45939.274223726854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45939.274223726854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45939.274223726854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45939.274223726854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45939.274223726854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45939.274223726854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45939.274223726854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45939.274223726854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45939.274223726854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45939.274223726854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45939.274223726854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45939.274223726854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45939.274223726854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45939.274223726854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45939.274223726854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45939.274223726854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45939.274223726854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45939.274223726854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45939.274223726854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45939.274223726854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45939.274223726854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45939.274223726854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45939.274223726854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45939.274223726854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45939.274223726854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45939.274223726854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45939.274223726854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45939.274223726854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45939.274223726854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45939.274223726854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45939.274223726854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45939.274223726854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45939.274223726854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45939.274223726854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45939.274223726854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45939.274223726854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45939.274223726854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45939.274223726854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45939.274223726854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45939.274223726854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45939.274223726854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45939.274223726854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45939.274223726854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45939.274223726854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45939.274223726854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45939.274223726854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45939.274223726854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45939.274223726854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45939.274223726854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45939.274223726854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45939.274223726854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45939.274223726854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45939.274223726854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45939.274223726854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45939.274223726854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45939.274223726854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45939.274223726854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45939.274223726854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45939.274223726854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45939.274223726854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45939.274223726854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45939.274223726854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45939.274223726854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45939.274223726854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45939.274223726854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45939.274223726854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45939.274223726854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45939.274223726854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45939.274223726854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45939.274223726854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45939.274223726854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45939.274223726854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45939.274223726854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45939.274223726854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45939.274223726854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45939.274223726854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45939.274223726854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45939.274223726854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45939.274223726854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45939.274223726854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45939.274223726854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45939.274223726854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45939.274223726854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45939.274223726854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45939.274223726854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45939.274223726854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45939.274223726854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45939.274223726854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45939.274223726854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45939.274223726854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45939.274223726854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45939.274223726854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45939.274223726854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45939.274223726854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45939.274223726854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45939.274223726854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45939.274223726854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45939.274223726854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45939.274223726854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45939.274223726854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45939.274223726854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45939.274223726854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45939.274223726854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45939.274223726854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45939.274223726854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45939.274223726854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45939.274223726854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45939.274223726854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45939.274223726854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45939.274223726854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45939.274223726854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45939.274223726854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45939.274223726854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45939.274223726854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45939.274223726854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45939.274223726854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45939.274223726854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45939.274223726854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45939.274223726854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45939.274223726854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45939.274223726854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45939.274223726854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45939.274223726854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45939.274223726854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45939.274223726854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45939.274223726854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45939.274223726854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45939.274223726854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45939.274223726854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45939.274223726854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45939.274223726854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45939.274223726854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45939.274223726854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45939.274223726854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45939.274223726854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45939.274223726854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45939.274223726854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45939.274223726854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45939.274223726854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45939.274223726854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45939.274223726854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45939.274223726854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45939.274223726854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45939.274223726854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45939.274223726854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45939.274223726854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45939.274223726854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45939.274223726854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45939.274223726854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45939.274223726854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45939.274223726854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45939.274223726854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45939.274223726854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45939.274223726854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45939.274223726854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45939.274223726854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45939.274223726854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45939.274223726854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45939.274223726854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45939.274223726854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45939.274223726854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45939.274223726854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45939.274223726854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45939.274223726854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45939.274223726854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45939.274223726854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45939.274223726854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45939.274223726854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45939.274223726854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45939.274223726854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45939.274223726854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45939.274223726854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45939.274223726854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45939.274223726854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45939.274223726854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45939.274223726854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45939.274223726854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45939.274223726854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45939.274223726854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45939.274223726854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45939.274223726854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45939.274223726854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45939.274223726854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45939.274223726854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45939.274223726854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45939.274223726854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45939.274223726854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45939.274223726854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45939.274223726854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45939.274223726854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45939.274223726854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45939.274223726854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45939.274223726854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45939.274223726854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45939.274223726854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45939.274223726854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45939.274223726854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45939.274223726854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45939.274223726854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45939.274223726854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45939.274223726854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45939.274223726854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45939.274223726854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45939.274223726854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45939.274223726854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45939.274223726854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45939.274223726854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45939.274223726854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45939.274223726854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45939.274223726854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45939.274223726854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45939.274223726854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45939.274223726854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45939.274223726854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45939.274223726854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45939.274223726854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45939.274223726854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45939.274223726854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45939.274223726854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45939.274223726854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45939.274223726854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45939.274223726854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45939.274223726854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45939.274223726854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45939.274223726854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45939.274223726854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45939.274223726854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45939.274223726854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45939.274223726854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45939.274223726854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45939.274223726854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45939.274223726854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45939.274223726854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45939.274223726854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45939.274223726854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45939.274223726854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45939.274223726854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45939.274223726854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45939.274223726854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45939.274223726854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45939.274223726854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45939.274223726854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45939.274223726854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45939.274223726854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45939.274223726854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45939.274223726854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45939.274223726854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45939.274223726854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45939.274223726854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45939.274223726854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45939.274223726854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45939.274223726854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45939.274223726854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45939.274223726854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45939.274223726854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45939.274223726854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45939.274223726854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45939.274223726854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45939.274223726854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45939.274223726854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45939.274223726854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45939.274223726854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45939.274223726854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45939.274223726854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45939.274223726854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45939.274223726854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45939.274223726854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45939.274223726854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45939.274223726854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45939.274223726854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45939.274223726854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45939.274223726854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45939.274223726854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45939.274223726854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45939.274223726854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45939.274223726854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45939.274223726854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45939.274223726854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45939.274223726854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45939.274223726854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45939.274223726854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45939.274223726854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45939.274223726854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45939.274223726854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45939.274223726854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45939.274223726854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45939.274223726854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45939.274223726854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45939.274223726854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45939.274223726854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45939.274223726854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45939.274223726854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45939.274223726854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45939.274223726854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45939.274223726854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45939.274223726854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45939.274223726854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45939.274223726854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45939.274223726854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45939.274223726854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45939.274223726854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45939.274223726854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45939.274223726854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45939.274223726854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45939.274223726854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45939.274223726854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45939.274223726854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45939.274223726854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45939.274223726854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45939.274223726854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45939.274223726854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45939.274223726854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45939.274223726854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45939.274223726854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45939.274223726854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45939.274223726854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45939.274223726854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45939.274223726854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45939.274223726854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45939.274223726854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45939.274223726854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45939.274223726854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45939.274223726854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45939.274223726854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45939.274223726854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45939.274223726854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45939.274223726854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45939.274223726854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45939.274223726854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45939.274223726854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45939.274223726854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45939.274223726854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45939.274223726854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45939.274223726854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45939.274223726854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45939.274223726854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45939.274223726854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45939.274223726854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45939.274223726854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45939.274223726854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45939.274223726854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45939.274223726854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45939.274223726854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45939.274223726854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45939.274223726854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45939.274223726854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45939.274223726854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45939.274223726854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45939.274223726854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45939.274223726854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45939.274223726854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45939.274223726854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45939.274223726854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45939.274223726854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45939.274223726854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45939.274223726854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45939.274223726854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45939.274223726854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45939.274223726854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45939.274223726854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45939.274223726854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45939.274223726854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45939.274223726854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45939.274223726854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45939.274223726854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45939.274223726854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45939.274223726854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45939.274223726854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45939.274223726854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45939.274223726854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45939.274223726854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45939.274223726854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45939.274223726854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45939.274223726854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45939.274223726854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45939.274223726854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45939.274223726854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45939.274223726854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45939.274223726854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45939.274223726854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45939.274223726854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45939.274223726854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45939.274223726854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45939.274223726854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45939.274223726854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45939.274223726854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45939.274223726854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45939.274223726854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45939.274223726854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45939.274223726854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45939.274223726854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45939.274223726854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45939.274223726854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45939.274223726854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45939.274223726854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45939.274223726854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45939.274223726854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45939.274223726854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45939.274223726854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45939.274223726854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45939.274223726854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45939.274223726854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45939.274223726854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45939.274223726854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45939.274223726854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45939.274223726854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45939.274223726854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45939.274223726854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45939.274223726854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45939.274223726854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45939.274223726854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45939.274223726854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45939.274223726854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45939.274223726854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45939.274223726854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45939.274223726854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45939.274223726854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45939.274223726854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45939.274223726854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45939.274223726854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45939.274223726854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45939.274223726854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45939.274223726854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45939.274223726854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45939.274223726854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45939.274223726854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45939.274223726854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45939.274223726854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45939.274223726854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45939.274223726854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45939.274223726854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45939.274223726854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45939.274223726854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45939.274223726854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45939.274223726854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45939.274223726854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45939.274223726854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45939.274223726854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45939.274223726854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45939.274223726854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45939.274223726854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45939.274223726854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45939.274223726854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45939.274223726854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45939.274223726854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45939.274223726854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45939.274223726854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45939.274223726854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45939.274223726854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45939.274223726854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45939.274223726854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45939.274223726854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45939.274223726854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45939.274223726854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45939.274223726854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45939.274223726854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45939.274223726854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45939.274223726854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45939.274223726854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45939.274223726854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45939.274223726854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45939.274223726854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45939.274223726854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45939.274223726854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45939.274223726854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45939.274223726854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45939.274223726854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45939.274223726854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45939.274223726854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45939.274223726854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45939.274223726854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45939.274223726854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45939.274223726854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45939.274223726854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45939.274223726854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45939.274223726854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45939.274223726854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45939.274223726854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45939.274223726854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45939.274223726854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45939.274223726854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45939.274223726854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45939.274223726854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45939.274223726854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45939.274223726854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45939.274223726854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45939.274223726854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45939.274223726854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45939.274223726854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45939.274223726854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45939.274223726854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45939.274223726854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45939.274223726854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45939.274223726854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45939.274223726854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45939.274223726854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45939.274223726854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45939.274223726854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45939.274223726854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45939.274223726854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45939.274223726854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45939.274223726854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45939.274223726854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45939.274223726854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45939.274223726854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45939.274223726854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45939.274223726854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45939.274223726854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45939.274223726854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45939.274223726854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45939.274223726854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45939.274223726854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45939.274223726854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45939.274223726854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45939.274223726854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45939.274223726854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45939.274223726854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45939.274223726854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45939.274223726854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45939.274223726854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45939.274223726854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45939.274223726854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45939.274223726854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45939.274223726854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45939.274223726854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45939.274223726854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45939.274223726854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45939.274223726854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45939.274223726854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45939.274223726854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45939.274223726854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45939.274223726854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45939.274223726854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45939.274223726854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45939.274223726854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45939.274223726854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45939.274223726854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45939.274223726854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45939.274223726854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45939.274223726854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45939.274223726854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45939.274223726854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45939.274223726854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45939.274223726854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45939.274223726854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45939.274223726854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45939.274223726854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45939.274223726854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45939.274223726854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45939.274223726854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45939.274223726854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45939.274223726854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45939.274223726854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45939.274223726854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45939.274223726854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45939.274223726854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45939.274223726854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45939.274223726854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45939.274223726854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45939.274223726854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45939.274223726854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45939.274223726854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45939.274223726854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45939.274223726854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45939.274223726854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45939.274223726854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45939.274223726854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45939.274223726854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45939.274223726854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45939.274223726854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45939.274223726854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45939.274223726854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45939.274223726854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45939.274223726854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45939.274223726854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45939.274223726854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45939.274223726854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45939.274223726854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45939.274223726854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45939.274223726854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45939.274223726854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45939.274223726854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45939.274223726854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45939.274223726854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45939.274223726854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45939.274223726854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45939.274223726854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45939.274223726854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45939.274223726854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45939.274223726854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45939.274223726854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45939.274223726854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45939.274223726854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45939.274223726854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45939.274223726854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45939.274223726854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45939.274223726854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45939.274223726854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45939.274223726854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45939.274223726854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45939.274223726854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45939.274223726854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45939.274223726854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45939.274223726854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45939.274223726854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45939.274223726854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45939.274223726854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45939.274223726854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45939.274223726854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45939.274223726854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45939.274223726854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45939.274223726854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45939.274223726854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45939.274223726854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45939.274223726854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45939.274223726854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45939.274223726854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45939.274223726854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45939.274223726854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45939.274223726854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45939.274223726854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45939.274223726854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45939.274223726854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45939.274223726854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45939.274223726854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45939.274223726854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45939.274223726854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45939.274223726854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45939.274223726854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45939.274223726854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45939.274223726854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45939.274223726854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45939.274223726854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45939.274223726854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45939.274223726854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45939.274223726854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45939.274223726854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45939.274223726854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45939.274223726854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45939.274223726854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45939.274223726854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45939.274223726854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45939.274223726854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45939.274223726854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45939.274223726854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45939.274223726854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45939.274223726854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45939.274223726854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45939.274223726854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45939.274223726854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45939.274223726854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45939.274223726854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45939.274223726854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45939.274223726854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45939.274223726854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45939.274223726854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45939.274223726854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45939.274223726854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45939.274223726854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45939.274223726854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45939.274223726854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45939.274223726854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45939.274223726854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45939.274223726854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45939.274223726854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45939.274223726854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45939.274223726854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45939.274223726854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45939.274223726854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45939.274223726854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45939.274223726854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45939.274223726854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45939.274223726854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45939.274223726854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45939.274223726854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45939.274223726854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45939.274223726854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45939.274223726854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45939.274223726854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45939.274223726854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45939.274223726854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45939.274223726854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45939.274223726854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45939.274223726854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45939.274223726854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45939.274223726854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45939.274223726854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45939.274223726854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45939.274223726854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45939.274223726854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45939.274223726854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45939.274223726854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45939.274223726854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45939.274223726854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45939.274223726854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45939.274223726854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45939.274223726854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45939.274223726854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45939.274223726854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45939.274223726854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45939.274223726854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45939.274223726854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45939.274223726854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45939.274223726854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45939.274223726854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45939.274223726854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45939.274223726854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45939.274223726854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45939.274223726854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45939.274223726854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45939.274223726854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45939.274223726854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45939.274223726854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45939.274223726854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45939.274223726854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45939.274223726854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45939.274223726854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45939.274223726854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45939.274223726854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45939.274223726854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45939.274223726854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45939.274223726854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45939.274223726854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45939.274223726854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45939.274223726854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45939.274223726854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45939.274223726854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45939.274223726854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45939.274223726854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45939.274223726854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45939.274223726854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45939.274223726854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45939.274223726854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45939.274223726854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45939.274223726854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45939.274223726854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45939.274223726854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45939.274223726854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45939.274223726854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45939.274223726854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45939.274223726854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45939.274223726854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45939.274223726854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45939.274223726854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45939.274223726854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45939.274223726854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45939.274223726854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45939.274223726854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45939.274223726854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45939.274223726854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45939.274223726854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45939.274223726854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45939.274223726854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45939.274223726854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45939.274223726854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45939.274223726854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45939.274223726854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45939.274223726854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45939.274223726854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45939.274223726854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45939.274223726854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45939.274223726854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45939.274223726854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45939.274223726854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45939.274223726854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45939.274223726854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45939.274223726854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45939.274223726854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45939.274223726854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45939.274223726854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45939.274223726854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45939.274223726854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45939.274223726854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45939.274223726854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45939.274223726854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45939.274223726854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45939.274223726854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45939.274223726854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45939.274223726854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45939.274223726854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45939.274223726854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45939.274223726854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45939.274223726854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45939.274223726854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45939.274223726854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45939.274223726854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45939.274223726854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45939.274223726854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45939.274223726854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45939.274223726854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45939.274223726854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45939.274223726854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45939.274223726854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45939.274223726854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45939.274223726854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45939.274223726854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45939.274223726854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45939.274223726854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45939.274223726854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45939.274223726854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45939.274223726854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45939.274223726854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45939.274223726854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45939.274223726854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45939.274223726854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45939.274223726854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45939.274223726854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45939.274223726854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45939.274223726854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45939.274223726854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45939.274223726854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45939.274223726854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45939.274223726854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45939.274223726854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45939.274223726854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45939.274223726854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45939.274223726854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45939.274223726854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45939.274223726854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45939.274223726854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45939.274223726854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45939.274223726854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45939.274223726854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45939.274223726854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45939.274223726854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45939.274223726854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45939.274223726854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45939.274223726854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45939.274223726854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45939.274223726854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45939.274223726854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45939.274223726854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45939.274223726854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45939.274223726854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45939.274223726854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45939.274223726854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45939.274223726854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45939.274223726854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45939.274223726854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45939.274223726854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45939.274223726854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45939.274223726854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45939.274223726854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45939.274223726854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45939.274223726854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45939.274223726854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45939.274223726854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45939.274223726854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45939.274223726854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45939.274223726854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45939.274223726854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45939.274223726854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45939.274223726854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45939.274223726854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45939.274223726854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45939.274223726854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45939.274223726854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45939.274223726854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45939.274223726854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45939.274223726854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45939.274223726854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45939.274223726854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45939.274223726854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45939.274223726854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45939.274223726854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45939.274223726854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45939.274223726854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45939.274223726854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45939.274223726854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45939.274223726854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45939.274223726854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45939.274223726854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45939.274223726854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45939.274223726854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45939.274223726854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45939.274223726854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45939.274223726854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45939.274223726854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45939.274223726854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45939.274223726854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45939.274223726854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45939.274223726854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45939.274223726854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45939.274223726854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45939.274223726854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45939.274223726854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45939.274223726854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45939.274223726854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45939.274223726854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45939.274223726854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45939.274223726854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45939.274223726854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45939.274223726854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45939.274223726854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45939.274223726854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45939.274223726854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45939.274223726854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45939.274223726854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45939.274223726854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45939.274223726854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45939.274223726854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45939.274223726854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45939.274223726854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45939.274223726854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45939.274223726854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45939.274223726854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45939.274223726854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45939.274223726854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45939.274223726854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45939.274223726854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45939.274223726854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45939.274223726854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45939.274223726854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45939.274223726854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45939.274223726854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45939.274223726854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45939.274223726854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45939.274223726854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45939.274223726854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45939.274223726854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45939.274223726854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45939.274223726854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235.79350613425777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c r="G3" s="132">
        <f ca="1">IFERROR(NOW()-F3,"")</f>
        <v>45939.274223726854</v>
      </c>
      <c r="H3" s="131">
        <v>45939.225092592591</v>
      </c>
      <c r="I3" s="127" t="str">
        <f>IFERROR(VLOOKUP(D3,DB!A:F,6,0),"")</f>
        <v>SCECO</v>
      </c>
      <c r="J3" s="127" t="str">
        <f>IFERROR(VLOOKUP(D3,DB!A:G,7,0),"")</f>
        <v>In progress</v>
      </c>
      <c r="K3" s="134" t="s">
        <v>39060</v>
      </c>
      <c r="L3" s="129" t="str">
        <f>IFERROR(VLOOKUP(D3,DB!A:I,9,0),"")</f>
        <v>Latis</v>
      </c>
    </row>
    <row r="4" spans="1:16" ht="15" customHeight="1">
      <c r="A4" s="127"/>
      <c r="B4" s="127" t="str">
        <f>IFERROR(VLOOKUP(D4,DB!A:K,11,0),"")</f>
        <v/>
      </c>
      <c r="C4" s="128"/>
      <c r="D4" s="169"/>
      <c r="E4" s="130"/>
      <c r="F4" s="131"/>
      <c r="G4" s="132">
        <f ca="1">IFERROR(NOW()-F4,"")</f>
        <v>45939.274223726854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45939.274223726854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45939.274223726854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45939.274223726854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45939.274223726854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45939.274223726854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45939.274223726854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45939.274223726854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45939.274223726854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45939.274223726854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45939.274223726854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45939.274223726854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45939.274223726854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45939.274223726854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45939.274223726854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45939.274223726854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45939.274223726854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45939.274223726854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45939.274223726854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45939.274223726854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45939.274223726854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45939.274223726854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45939.274223726854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45939.274223726854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45939.274223726854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45939.274223726854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45939.274223726854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45939.274223726854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45939.274223726854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45939.274223726854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45939.274223726854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45939.274223726854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45939.274223726854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45939.274223726854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45939.274223726854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45939.274223726854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45939.274223726854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45939.274223726854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45939.274223726854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45939.274223726854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45939.274223726854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45939.274223726854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45939.274223726854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45939.274223726854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45939.274223726854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45939.274223726854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45939.274223726854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45939.274223726854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45939.274223726854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45939.274223726854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45939.274223726854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45939.274223726854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45939.274223726854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45939.274223726854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45939.274223726854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45939.274223726854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45939.274223726854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45939.274223726854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45939.274223726854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45939.274223726854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45939.274223726854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45939.274223726854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45939.274223726854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45939.274223726854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45939.274223726854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45939.274223726854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45939.274223726854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45939.274223726854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45939.274223726854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45939.274223726854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45939.274223726854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45939.274223726854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45939.274223726854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45939.274223726854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45939.274223726854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45939.274223726854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45939.274223726854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45939.274223726854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45939.274223726854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45939.274223726854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45939.274223726854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45939.274223726854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45939.274223726854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45939.274223726854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45939.274223726854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45939.274223726854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45939.274223726854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45939.274223726854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45939.274223726854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45939.274223726854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45939.274223726854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45939.274223726854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45939.274223726854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45939.274223726854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45939.274223726854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45939.274223726854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45939.274223726854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45939.274223726854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45939.274223726854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45939.274223726854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45939.274223726854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45939.274223726854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45939.274223726854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45939.274223726854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45939.274223726854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45939.274223726854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45939.274223726854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45939.274223726854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45939.274223726854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45939.274223726854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45939.274223726854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45939.274223726854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45939.274223726854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45939.274223726854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45939.274223726854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45939.274223726854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45939.274223726854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45939.274223726854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45939.274223726854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45939.274223726854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45939.274223726854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45939.274223726854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45939.274223726854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45939.274223726854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45939.274223726854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45939.274223726854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45939.274223726854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45939.274223726854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45939.274223726854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45939.274223726854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45939.274223726854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45939.274223726854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45939.274223726854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45939.274223726854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45939.274223726854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45939.274223726854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45939.274223726854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45939.274223726854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45939.274223726854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45939.274223726854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45939.274223726854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45939.274223726854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45939.274223726854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45939.274223726854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45939.274223726854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45939.274223726854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45939.274223726854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45939.274223726854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45939.274223726854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45939.274223726854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45939.274223726854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45939.274223726854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45939.274223726854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45939.274223726854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45939.274223726854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45939.274223726854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45939.274223726854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45939.274223726854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45939.274223726854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45939.274223726854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45939.274223726854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45939.274223726854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45939.274223726854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45939.274223726854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45939.274223726854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45939.274223726854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45939.274223726854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45939.274223726854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45939.274223726854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45939.274223726854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45939.274223726854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45939.274223726854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45939.274223726854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45939.274223726854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45939.274223726854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45939.274223726854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45939.274223726854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45939.274223726854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45939.274223726854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45939.274223726854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45939.274223726854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45939.274223726854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45939.274223726854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45939.274223726854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45939.274223726854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45939.274223726854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45939.274223726854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45939.274223726854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45939.274223726854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45939.274223726854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45939.274223726854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45939.274223726854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45939.274223726854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45939.274223726854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45939.274223726854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45939.274223726854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45939.274223726854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45939.274223726854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45939.274223726854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45939.274223726854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45939.274223726854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45939.274223726854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45939.274223726854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45939.274223726854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45939.274223726854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45939.274223726854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45939.274223726854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45939.274223726854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45939.274223726854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45939.274223726854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45939.274223726854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45939.274223726854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45939.274223726854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45939.274223726854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45939.274223726854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45939.274223726854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45939.274223726854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45939.274223726854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45939.274223726854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45939.274223726854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45939.274223726854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45939.274223726854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45939.274223726854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45939.274223726854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45939.274223726854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45939.274223726854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45939.274223726854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45939.274223726854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45939.274223726854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45939.274223726854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45939.274223726854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45939.274223726854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45939.274223726854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45939.274223726854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45939.274223726854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45939.274223726854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45939.274223726854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45939.274223726854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45939.274223726854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45939.274223726854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45939.274223726854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45939.274223726854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45939.274223726854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45939.274223726854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45939.274223726854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45939.274223726854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45939.274223726854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45939.274223726854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45939.274223726854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45939.274223726854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45939.274223726854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45939.274223726854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45939.274223726854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45939.274223726854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45939.274223726854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45939.274223726854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45939.274223726854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45939.274223726854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45939.274223726854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45939.274223726854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45939.274223726854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45939.274223726854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45939.274223726854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45939.274223726854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45939.274223726854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45939.274223726854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45939.274223726854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45939.274223726854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45939.274223726854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45939.274223726854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45939.274223726854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45939.274223726854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45939.274223726854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45939.274223726854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45939.274223726854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45939.274223726854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45939.274223726854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45939.274223726854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45939.274223726854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45939.274223726854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45939.274223726854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45939.274223726854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45939.274223726854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45939.274223726854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45939.274223726854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45939.274223726854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45939.274223726854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45939.274223726854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45939.274223726854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45939.274223726854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45939.274223726854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45939.274223726854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45939.274223726854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45939.274223726854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45939.274223726854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45939.274223726854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45939.274223726854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45939.274223726854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45939.274223726854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45939.274223726854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45939.274223726854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45939.274223726854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45939.274223726854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45939.274223726854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45939.274223726854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45939.274223726854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45939.274223726854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45939.274223726854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45939.274223726854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45939.274223726854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45939.274223726854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45939.274223726854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45939.274223726854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45939.274223726854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45939.274223726854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45939.274223726854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45939.274223726854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45939.274223726854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45939.274223726854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45939.274223726854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45939.274223726854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45939.274223726854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45939.274223726854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45939.274223726854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45939.274223726854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45939.274223726854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45939.274223726854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45939.274223726854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45939.274223726854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45939.274223726854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45939.274223726854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45939.274223726854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45939.274223726854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45939.274223726854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45939.274223726854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45939.274223726854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45939.274223726854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45939.274223726854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45939.274223726854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45939.274223726854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45939.274223726854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45939.274223726854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45939.274223726854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45939.274223726854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45939.274223726854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45939.274223726854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45939.274223726854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45939.274223726854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45939.274223726854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45939.274223726854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45939.274223726854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45939.274223726854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45939.274223726854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45939.274223726854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45939.274223726854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45939.274223726854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45939.274223726854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45939.274223726854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45939.274223726854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45939.274223726854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45939.274223726854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45939.274223726854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45939.274223726854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45939.274223726854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45939.274223726854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45939.274223726854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45939.274223726854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45939.274223726854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45939.274223726854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45939.274223726854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45939.274223726854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45939.274223726854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45939.274223726854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45939.274223726854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45939.274223726854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45939.274223726854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45939.274223726854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45939.274223726854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45939.274223726854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45939.274223726854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45939.274223726854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45939.274223726854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45939.274223726854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45939.274223726854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45939.274223726854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45939.274223726854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45939.274223726854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45939.274223726854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45939.274223726854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45939.274223726854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45939.274223726854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45939.274223726854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45939.274223726854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45939.274223726854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45939.274223726854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45939.274223726854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45939.274223726854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45939.274223726854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45939.274223726854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45939.274223726854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45939.274223726854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45939.274223726854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45939.274223726854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45939.274223726854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45939.274223726854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45939.274223726854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45939.274223726854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45939.274223726854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45939.274223726854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45939.274223726854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45939.274223726854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45939.274223726854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45939.274223726854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45939.274223726854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45939.274223726854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45939.274223726854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45939.274223726854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45939.274223726854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45939.274223726854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45939.274223726854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45939.274223726854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45939.274223726854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45939.274223726854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45939.274223726854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45939.274223726854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45939.274223726854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45939.274223726854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45939.274223726854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45939.274223726854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45939.274223726854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45939.274223726854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45939.274223726854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45939.274223726854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45939.274223726854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45939.274223726854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45939.274223726854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45939.274223726854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45939.274223726854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45939.274223726854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45939.274223726854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45939.274223726854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45939.274223726854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45939.274223726854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45939.274223726854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45939.274223726854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45939.274223726854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45939.274223726854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45939.274223726854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45939.274223726854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45939.274223726854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45939.274223726854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45939.274223726854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45939.274223726854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45939.274223726854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45939.274223726854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45939.274223726854</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45939.274223726854</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8">
        <f ca="1">IFERROR(NOW()-F2,"")</f>
        <v>47.44216354166565</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39048</v>
      </c>
      <c r="F3" s="38">
        <v>45926.188877314817</v>
      </c>
      <c r="G3" s="168">
        <f ca="1">IFERROR(NOW()-F3,"")</f>
        <v>13.085346412037325</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68">
        <f ca="1">IFERROR(NOW()-F4,"")</f>
        <v>7.1445949077315163E-2</v>
      </c>
      <c r="H4" s="38">
        <v>45939.197222222225</v>
      </c>
      <c r="I4" s="37" t="str">
        <f>IFERROR(VLOOKUP(D4,DB!A:F,6,0),"")</f>
        <v>Generator-SG</v>
      </c>
      <c r="J4" s="37" t="str">
        <f>IFERROR(VLOOKUP(D4,DB!A:G,7,0),"")</f>
        <v>Vandalized</v>
      </c>
      <c r="K4" s="37" t="s">
        <v>39066</v>
      </c>
      <c r="L4" s="37" t="str">
        <f>IFERROR(VLOOKUP(D4,DB!A:I,9,0),"")</f>
        <v>Latis</v>
      </c>
      <c r="M4" s="125"/>
    </row>
    <row r="5" spans="1:13" ht="15">
      <c r="A5" s="37" t="s">
        <v>39067</v>
      </c>
      <c r="B5" s="37" t="str">
        <f>IFERROR(VLOOKUP(D5,DB!A:K,11,0),"")</f>
        <v>R5</v>
      </c>
      <c r="C5" s="37">
        <v>2</v>
      </c>
      <c r="D5" s="37" t="s">
        <v>36048</v>
      </c>
      <c r="E5" s="37" t="s">
        <v>38964</v>
      </c>
      <c r="F5" s="38">
        <v>45939.257638888892</v>
      </c>
      <c r="G5" s="39">
        <f ca="1">IFERROR(NOW()-F5,"")</f>
        <v>1.6584837962000165E-2</v>
      </c>
      <c r="H5" s="38">
        <v>45939.113043981481</v>
      </c>
      <c r="I5" s="37" t="str">
        <f>IFERROR(VLOOKUP(D5,DB!A:F,6,0),"")</f>
        <v>Generator-SG</v>
      </c>
      <c r="J5" s="37" t="str">
        <f>IFERROR(VLOOKUP(D5,DB!A:G,7,0),"")</f>
        <v>Vandalized</v>
      </c>
      <c r="K5" s="37" t="s">
        <v>39068</v>
      </c>
      <c r="L5" s="37" t="str">
        <f>IFERROR(VLOOKUP(D5,DB!A:I,9,0),"")</f>
        <v>Latis</v>
      </c>
      <c r="M5" s="125"/>
    </row>
    <row r="6" spans="1:13" ht="15">
      <c r="A6" s="37"/>
      <c r="B6" s="37" t="str">
        <f>IFERROR(VLOOKUP(D6,DB!A:K,11,0),"")</f>
        <v/>
      </c>
      <c r="C6" s="37"/>
      <c r="D6"/>
      <c r="E6" s="37"/>
      <c r="F6" s="38"/>
      <c r="G6" s="39">
        <f ca="1">IFERROR(NOW()-F6,"")</f>
        <v>45939.274223726854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45939.274223726854</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45939.274223726854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45939.274223726854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45939.274223726854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45939.274223726854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45939.274223726854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45939.274223726854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45939.274223726854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45939.274223726854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45939.274223726854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45939.274223726854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45939.274223726854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45939.274223726854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45939.274223726854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45939.274223726854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45939.274223726854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45939.274223726854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45939.274223726854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45939.274223726854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45939.274223726854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45939.274223726854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45939.274223726854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45939.274223726854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45939.274223726854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45939.274223726854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45939.274223726854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45939.274223726854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45939.274223726854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45939.274223726854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45939.274223726854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45939.274223726854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45939.274223726854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45939.274223726854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45939.274223726854</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45939.274223726854</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45939.274223726854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45939.274223726854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45939.274223726854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45939.274223726854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45939.274223726854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45939.274223726854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45939.274223726854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45939.274223726854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45939.274223726854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45939.274223726854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45939.274223726854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45939.274223726854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45939.274223726854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45939.274223726854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45939.274223726854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45939.274223726854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45939.274223726854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45939.274223726854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45939.274223726854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45939.274223726854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45939.274223726854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45939.274223726854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45939.274223726854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45939.274223726854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45939.274223726854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45939.274223726854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45939.274223726854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45939.274223726854</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45939.274223726854</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45939.274223726854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45939.274223726854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45939.274223726854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45939.274223726854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45939.274223726854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45939.274223726854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45939.274223726854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45939.274223726854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45939.274223726854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45939.274223726854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45939.274223726854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45939.274223726854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45939.274223726854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45939.274223726854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45939.274223726854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45939.274223726854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45939.274223726854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45939.274223726854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45939.274223726854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45939.274223726854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45939.274223726854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45939.274223726854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45939.274223726854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45939.274223726854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45939.274223726854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45939.274223726854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45939.274223726854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45939.274223726854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45939.274223726854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45939.274223726854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45939.274223726854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45939.274223726854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45939.274223726854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45939.274223726854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45939.274223726854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45939.274223726854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45939.274223726854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45939.274223726854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45939.274223726854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45939.274223726854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45939.274223726854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45939.274223726854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45939.274223726854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45939.274223726854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45939.274223726854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45939.274223726854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45939.274223726854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45939.274223726854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45939.274223726854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45939.274223726854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45939.274223726854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45939.274223726854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45939.274223726854</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45939.274223726854</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39069</v>
      </c>
      <c r="B2" s="150" t="s">
        <v>5398</v>
      </c>
      <c r="C2" s="149">
        <v>1</v>
      </c>
      <c r="D2" s="150" t="s">
        <v>34463</v>
      </c>
      <c r="E2" s="149" t="s">
        <v>39070</v>
      </c>
      <c r="F2" s="151">
        <v>45926.772847222222</v>
      </c>
      <c r="G2" s="152">
        <f ca="1">IFERROR(NOW()-F2,"-")</f>
        <v>12.50137650463148</v>
      </c>
      <c r="H2" s="153">
        <v>45927.449074074102</v>
      </c>
      <c r="I2" s="150" t="str">
        <f>IFERROR(VLOOKUP(D2,DB!A:F,6,0),"")</f>
        <v>SCECO</v>
      </c>
      <c r="J2" s="150" t="str">
        <f>IFERROR(VLOOKUP(D2,DB!A:G,7,0),"")</f>
        <v>Weak</v>
      </c>
      <c r="K2" s="149" t="s">
        <v>39071</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45939.274223726854</v>
      </c>
      <c r="H3" s="153">
        <v>45927.987534722219</v>
      </c>
      <c r="I3" s="150" t="str">
        <f>IFERROR(VLOOKUP(D3,DB!A:F,6,0),"")</f>
        <v>SCECO</v>
      </c>
      <c r="J3" s="150" t="str">
        <f>IFERROR(VLOOKUP(D3,DB!A:G,7,0),"")</f>
        <v>Vandalized</v>
      </c>
      <c r="K3" s="149" t="s">
        <v>39072</v>
      </c>
      <c r="L3" s="150" t="str">
        <f>IFERROR(VLOOKUP(D3,DB!A:I,9,0),"")</f>
        <v>Latis</v>
      </c>
    </row>
    <row r="4" spans="1:16383" ht="31.5" customHeight="1">
      <c r="A4" s="149" t="s">
        <v>39073</v>
      </c>
      <c r="B4" s="150" t="s">
        <v>5398</v>
      </c>
      <c r="C4" s="149">
        <v>1</v>
      </c>
      <c r="D4" s="150" t="s">
        <v>32861</v>
      </c>
      <c r="E4" s="149" t="s">
        <v>39070</v>
      </c>
      <c r="F4" s="151">
        <v>45933.880972222221</v>
      </c>
      <c r="G4" s="152">
        <f ca="1">IFERROR(NOW()-F4,"-")</f>
        <v>5.3932515046326444</v>
      </c>
      <c r="H4" s="153">
        <v>45929.455266203702</v>
      </c>
      <c r="I4" s="150" t="str">
        <f>IFERROR(VLOOKUP(D4,DB!A:F,6,0),"")</f>
        <v>SCECO</v>
      </c>
      <c r="J4" s="150" t="str">
        <f>IFERROR(VLOOKUP(D4,DB!A:G,7,0),"")</f>
        <v>In progress</v>
      </c>
      <c r="K4" s="149" t="s">
        <v>39071</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39074</v>
      </c>
      <c r="B5" s="150" t="s">
        <v>5398</v>
      </c>
      <c r="C5" s="149">
        <v>1</v>
      </c>
      <c r="D5" s="150" t="s">
        <v>33408</v>
      </c>
      <c r="E5" s="149" t="s">
        <v>38964</v>
      </c>
      <c r="F5" s="151">
        <v>45934.942245370374</v>
      </c>
      <c r="G5" s="152">
        <f ca="1">IFERROR(NOW()-F5,"-")</f>
        <v>4.3319783564802492</v>
      </c>
      <c r="H5" s="153">
        <v>45934.470231481479</v>
      </c>
      <c r="I5" s="150" t="str">
        <f>IFERROR(VLOOKUP(D5,DB!A:F,6,0),"")</f>
        <v>SCECO</v>
      </c>
      <c r="J5" s="150" t="str">
        <f>IFERROR(VLOOKUP(D5,DB!A:G,7,0),"")</f>
        <v>Dead</v>
      </c>
      <c r="K5" s="149" t="s">
        <v>39071</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45939.274223726854</v>
      </c>
      <c r="H6" s="155">
        <v>45937.667847222219</v>
      </c>
      <c r="I6" s="150" t="str">
        <f>IFERROR(VLOOKUP(D6,DB!A:F,6,0),"")</f>
        <v>SCECO</v>
      </c>
      <c r="J6" s="150" t="str">
        <f>IFERROR(VLOOKUP(D6,DB!A:G,7,0),"")</f>
        <v>Weak</v>
      </c>
      <c r="K6" s="156" t="s">
        <v>39075</v>
      </c>
      <c r="L6" s="150" t="str">
        <f>IFERROR(VLOOKUP(D6,DB!A:I,9,0),"")</f>
        <v>Latis</v>
      </c>
    </row>
    <row r="7" spans="1:16383" ht="31.5" customHeight="1">
      <c r="A7" s="162"/>
      <c r="B7" s="162" t="str">
        <f>IFERROR(VLOOKUP(D7,DB!A:K,11,0),"")</f>
        <v/>
      </c>
      <c r="C7" s="162"/>
      <c r="D7" s="175"/>
      <c r="E7" s="162"/>
      <c r="F7" s="162"/>
      <c r="G7" s="152">
        <f ca="1">IFERROR(NOW()-F7,"-")</f>
        <v>45939.274223726854</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45939.274223726854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45939.274223726854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45939.274223726854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45939.274223726854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45939.274223726854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45939.274223726854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45939.274223726854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45939.274223726854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45939.274223726854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45939.274223726854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45939.274223726854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45939.274223726854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45939.274223726854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45939.274223726854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45939.274223726854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45939.274223726854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45939.274223726854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45939.274223726854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45939.274223726854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45939.274223726854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45939.274223726854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45939.274223726854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45939.274223726854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45939.274223726854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45939.274223726854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45939.274223726854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45939.274223726854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45939.274223726854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45939.274223726854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45939.274223726854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45939.274223726854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45939.274223726854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45939.274223726854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45939.274223726854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45939.274223726854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45939.274223726854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45939.274223726854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45939.274223726854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45939.274223726854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45939.274223726854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45939.274223726854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45939.274223726854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45939.274223726854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45939.274223726854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45939.274223726854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45939.274223726854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45939.274223726854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45939.274223726854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45939.274223726854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45939.274223726854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45939.274223726854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45939.274223726854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45939.274223726854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45939.274223726854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45939.274223726854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45939.274223726854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45939.274223726854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45939.274223726854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45939.274223726854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45939.274223726854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45939.274223726854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45939.274223726854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45939.274223726854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45939.274223726854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45939.274223726854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45939.274223726854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45939.274223726854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45939.274223726854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45939.274223726854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45939.274223726854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45939.274223726854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45939.274223726854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45939.274223726854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45939.274223726854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45939.274223726854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45939.274223726854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45939.274223726854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45939.274223726854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45939.274223726854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45939.274223726854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45939.274223726854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45939.274223726854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45939.274223726854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45939.274223726854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45939.274223726854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45939.274223726854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45939.274223726854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45939.274223726854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45939.274223726854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45939.274223726854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45939.274223726854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45939.274223726854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45939.274223726854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45939.274223726854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45939.274223726854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45939.274223726854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45939.274223726854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45939.274223726854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45939.274223726854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45939.274223726854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45939.274223726854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45939.274223726854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45939.274223726854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45939.274223726854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45939.274223726854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45939.274223726854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45939.274223726854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45939.274223726854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45939.274223726854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45939.274223726854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45939.274223726854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45939.274223726854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45939.274223726854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45939.274223726854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45939.274223726854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45939.274223726854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45939.274223726854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45939.274223726854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45939.274223726854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45939.274223726854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45939.274223726854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45939.274223726854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45939.274223726854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45939.274223726854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45939.274223726854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45939.274223726854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45939.274223726854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45939.274223726854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45939.274223726854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45939.274223726854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45939.274223726854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45939.274223726854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45939.274223726854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45939.274223726854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45939.274223726854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45939.274223726854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45939.274223726854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45939.274223726854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45939.274223726854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45939.274223726854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45939.274223726854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45939.274223726854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45939.274223726854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45939.274223726854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45939.274223726854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45939.274223726854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45939.274223726854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45939.274223726854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45939.274223726854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45939.274223726854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45939.274223726854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45939.274223726854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45939.274223726854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45939.274223726854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45939.274223726854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45939.274223726854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45939.274223726854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45939.274223726854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45939.274223726854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45939.274223726854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45939.274223726854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45939.274223726854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45939.274223726854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45939.274223726854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45939.274223726854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45939.274223726854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45939.274223726854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45939.274223726854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45939.274223726854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45939.274223726854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45939.274223726854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45939.274223726854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45939.274223726854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45939.274223726854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45939.274223726854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45939.274223726854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45939.274223726854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45939.274223726854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45939.274223726854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45939.274223726854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45939.274223726854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45939.274223726854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45939.274223726854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45939.274223726854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45939.274223726854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45939.274223726854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45939.274223726854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45939.274223726854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45939.274223726854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45939.274223726854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45939.274223726854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45939.274223726854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45939.274223726854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45939.274223726854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45939.274223726854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45939.274223726854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45939.274223726854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45939.274223726854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45939.274223726854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45939.274223726854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45939.274223726854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45939.274223726854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45939.274223726854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45939.274223726854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45939.274223726854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45939.274223726854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45939.274223726854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45939.274223726854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45939.274223726854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45939.274223726854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