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974" documentId="13_ncr:1_{F6CB121F-512D-4AA6-A0C1-0FB36C537598}" xr6:coauthVersionLast="47" xr6:coauthVersionMax="47" xr10:uidLastSave="{4B338A90-AC9F-4EDE-B6B0-4660C77A4744}"/>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B7" i="6"/>
  <c r="I7" i="6"/>
  <c r="J7" i="6"/>
  <c r="L7" i="6"/>
  <c r="G6" i="6"/>
  <c r="G8" i="6"/>
  <c r="G5" i="6"/>
  <c r="G2" i="6"/>
  <c r="G3" i="6"/>
  <c r="G4"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<sst xmlns="http://schemas.openxmlformats.org/spreadsheetml/2006/main" count="178580" uniqueCount="39073">
  <si>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</si>
  <si>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</si>
  <si>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</si>
  <si>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</si>
  <si>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</si>
  <si>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</si>
  <si>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</si>
  <si>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</si>
  <si>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</si>
  <si>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</si>
  <si>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</si>
  <si>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</si>
  <si>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</si>
  <si>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</si>
  <si>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</si>
  <si>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</si>
  <si>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</si>
  <si>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</si>
  <si>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</si>
  <si>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</si>
  <si>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</si>
  <si>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</si>
  <si>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</si>
  <si>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</si>
  <si>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</si>
  <si>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</si>
  <si>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</si>
  <si>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</si>
  <si>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</si>
  <si>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</si>
  <si>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</si>
  <si>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</si>
  <si>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</si>
  <si>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</si>
  <si>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</si>
  <si>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</si>
  <si>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</si>
  <si>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</si>
  <si>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</si>
  <si>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</si>
  <si>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</si>
  <si>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</si>
  <si>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</si>
  <si>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</si>
  <si>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</si>
  <si>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</si>
  <si>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</si>
  <si>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</si>
  <si>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</si>
  <si>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</si>
  <si>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</si>
  <si>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</si>
  <si>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</si>
  <si>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</si>
  <si>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</si>
  <si>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</si>
  <si>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</si>
  <si>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</si>
  <si>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</si>
  <si>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</si>
  <si>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</si>
  <si>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</si>
  <si>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</si>
  <si>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</si>
  <si>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</si>
  <si>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</si>
  <si>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</si>
  <si>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</si>
  <si>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</si>
  <si>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</si>
  <si>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</si>
  <si>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</si>
  <si>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</si>
  <si>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</si>
  <si>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</si>
  <si>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</si>
  <si>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</si>
  <si>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</si>
  <si>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</si>
  <si>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</si>
  <si>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</si>
  <si>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</si>
  <si>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</si>
  <si>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</si>
  <si>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</si>
  <si>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</si>
  <si>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</si>
  <si>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</si>
  <si>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</si>
  <si>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</si>
  <si>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</si>
  <si>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</si>
  <si>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</si>
  <si>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</si>
  <si>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</si>
  <si>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</si>
  <si>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</si>
  <si>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</si>
  <si>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</si>
  <si>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</si>
  <si>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</si>
  <si>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</si>
  <si>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</si>
  <si>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</si>
  <si>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</si>
  <si>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</si>
  <si>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</si>
  <si>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</si>
  <si>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</si>
  <si>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</si>
  <si>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</si>
  <si>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</si>
  <si>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</si>
  <si>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</si>
  <si>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</si>
  <si>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</si>
  <si>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</si>
  <si>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</si>
  <si>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</si>
  <si>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</si>
  <si>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</si>
  <si>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</si>
  <si>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</si>
  <si>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</si>
  <si>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</si>
  <si>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</si>
  <si>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</si>
  <si>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</si>
  <si>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</si>
  <si>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</si>
  <si>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</si>
  <si>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</si>
  <si>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</si>
  <si>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</si>
  <si>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</si>
  <si>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</si>
  <si>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</si>
  <si>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</si>
  <si>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</si>
  <si>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</si>
  <si>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</si>
  <si>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</si>
  <si>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</si>
  <si>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</si>
  <si>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</si>
  <si>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</si>
  <si>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</si>
  <si>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</si>
  <si>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</si>
  <si>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</si>
  <si>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</si>
  <si>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</si>
  <si>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</si>
  <si>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</si>
  <si>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</si>
  <si>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</si>
  <si>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</si>
  <si>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</si>
  <si>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</si>
  <si>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</si>
  <si>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</si>
  <si>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</si>
  <si>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</si>
  <si>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</si>
  <si>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</si>
  <si>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</si>
  <si>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</si>
  <si>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</si>
  <si>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</si>
  <si>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</si>
  <si>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</si>
  <si>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</si>
  <si>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</si>
  <si>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</si>
  <si>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</si>
  <si>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</si>
  <si>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</si>
  <si>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</si>
  <si>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</si>
  <si>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</si>
  <si>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</si>
  <si>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</si>
  <si>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</si>
  <si>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</si>
  <si>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</si>
  <si>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</si>
  <si>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</si>
  <si>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</si>
  <si>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</si>
  <si>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</si>
  <si>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</si>
  <si>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</si>
  <si>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</si>
  <si>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</si>
  <si>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</si>
  <si>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</si>
  <si>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</si>
  <si>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</si>
  <si>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</si>
  <si>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</si>
  <si>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</si>
  <si>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</si>
  <si>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</si>
  <si>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</si>
  <si>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</si>
  <si>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</si>
  <si>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</si>
  <si>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</si>
  <si>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</si>
  <si>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</si>
  <si>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</si>
  <si>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</si>
  <si>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</si>
  <si>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</si>
  <si>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</si>
  <si>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</si>
  <si>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</si>
  <si>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</si>
  <si>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</si>
  <si>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</si>
  <si>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</si>
  <si>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</si>
  <si>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</si>
  <si>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</si>
  <si>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</si>
  <si>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</si>
  <si>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</si>
  <si>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</si>
  <si>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</si>
  <si>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</si>
  <si>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</si>
  <si>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</si>
  <si>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</si>
  <si>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</si>
  <si>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</si>
  <si>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</si>
  <si>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</si>
  <si>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</si>
  <si>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</si>
  <si>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</si>
  <si>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</si>
  <si>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</si>
  <si>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</si>
  <si>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</si>
  <si>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</si>
  <si>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</si>
  <si>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</si>
  <si>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</si>
  <si>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</si>
  <si>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</si>
  <si>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</si>
  <si>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</si>
  <si>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</si>
  <si>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</si>
  <si>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</si>
  <si>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</si>
  <si>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</si>
  <si>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</si>
  <si>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</si>
  <si>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</si>
  <si>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</si>
  <si>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</si>
  <si>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</si>
  <si>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</si>
  <si>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</si>
  <si>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</si>
  <si>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</si>
  <si>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</si>
  <si>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</si>
  <si>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</si>
  <si>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</si>
  <si>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</si>
  <si>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</si>
  <si>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</si>
  <si>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</si>
  <si>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</si>
  <si>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</si>
  <si>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</si>
  <si>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</si>
  <si>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</si>
  <si>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</si>
  <si>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</si>
  <si>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</si>
  <si>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</si>
  <si>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</si>
  <si>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</si>
  <si>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</si>
  <si>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</si>
  <si>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</si>
  <si>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</si>
  <si>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</si>
  <si>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</si>
  <si>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</si>
  <si>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</si>
  <si>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</si>
  <si>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</si>
  <si>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</si>
  <si>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</si>
  <si>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</si>
  <si>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</si>
  <si>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</si>
  <si>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</si>
  <si>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</si>
  <si>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</si>
  <si>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</si>
  <si>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</si>
  <si>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</si>
  <si>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</si>
  <si>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</si>
  <si>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</si>
  <si>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</si>
  <si>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</si>
  <si>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</si>
  <si>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</si>
  <si>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</si>
  <si>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</si>
  <si>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</si>
  <si>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</si>
  <si>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</si>
  <si>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</si>
  <si>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</si>
  <si>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</si>
  <si>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</si>
  <si>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</si>
  <si>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</si>
  <si>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</si>
  <si>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</si>
  <si>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</si>
  <si>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</si>
  <si>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</si>
  <si>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</si>
  <si>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</si>
  <si>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</si>
  <si>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</si>
  <si>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</si>
  <si>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</si>
  <si>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</si>
  <si>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</si>
  <si>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</si>
  <si>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</si>
  <si>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</si>
  <si>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</si>
  <si>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</si>
  <si>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</si>
  <si>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</si>
  <si>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</si>
  <si>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</si>
  <si>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</si>
  <si>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</si>
  <si>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</si>
  <si>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</si>
  <si>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</si>
  <si>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</si>
  <si>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</si>
  <si>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</si>
  <si>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</si>
  <si>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</si>
  <si>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</si>
  <si>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</si>
  <si>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</si>
  <si>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</si>
  <si>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</si>
  <si>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</si>
  <si>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</si>
  <si>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</si>
  <si>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</si>
  <si>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</si>
  <si>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</si>
  <si>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</si>
  <si>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</si>
  <si>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</si>
  <si>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</si>
  <si>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</si>
  <si>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</si>
  <si>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</si>
  <si>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</si>
  <si>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</si>
  <si>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</si>
  <si>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</si>
  <si>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</si>
  <si>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</si>
  <si>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</si>
  <si>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</si>
  <si>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</si>
  <si>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</si>
  <si>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</si>
  <si>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</si>
  <si>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</si>
  <si>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</si>
  <si>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</si>
  <si>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</si>
  <si>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</si>
  <si>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</si>
  <si>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</si>
  <si>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</si>
  <si>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</si>
  <si>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</si>
  <si>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</si>
  <si>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</si>
  <si>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</si>
  <si>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</si>
  <si>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</si>
  <si>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</si>
  <si>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</si>
  <si>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</si>
  <si>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</si>
  <si>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</si>
  <si>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</si>
  <si>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</si>
  <si>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</si>
  <si>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</si>
  <si>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</si>
  <si>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</si>
  <si>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</si>
  <si>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</si>
  <si>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</si>
  <si>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</si>
  <si>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</si>
  <si>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</si>
  <si>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</si>
  <si>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</si>
  <si>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</si>
  <si>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</si>
  <si>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</si>
  <si>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</si>
  <si>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</si>
  <si>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</si>
  <si>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</si>
  <si>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</si>
  <si>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</si>
  <si>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</si>
  <si>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</si>
  <si>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</si>
  <si>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</si>
  <si>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</si>
  <si>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</si>
  <si>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</si>
  <si>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</si>
  <si>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</si>
  <si>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</si>
  <si>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</si>
  <si>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</si>
  <si>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</si>
  <si>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</si>
  <si>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</si>
  <si>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</si>
  <si>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</si>
  <si>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</si>
  <si>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</si>
  <si>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</si>
  <si>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</si>
  <si>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</si>
  <si>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</si>
  <si>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</si>
  <si>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</si>
  <si>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</si>
  <si>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</si>
  <si>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</si>
  <si>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</si>
  <si>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</si>
  <si>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</si>
  <si>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</si>
  <si>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</si>
  <si>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</si>
  <si>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</si>
  <si>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</si>
  <si>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</si>
  <si>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</si>
  <si>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</si>
  <si>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</si>
  <si>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</si>
  <si>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</si>
  <si>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</si>
  <si>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</si>
  <si>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</si>
  <si>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</si>
  <si>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</si>
  <si>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</si>
  <si>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</si>
  <si>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</si>
  <si>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</si>
  <si>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</si>
  <si>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</si>
  <si>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</si>
  <si>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</si>
  <si>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</si>
  <si>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</si>
  <si>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</si>
  <si>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</si>
  <si>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</si>
  <si>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</si>
  <si>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</si>
  <si>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</si>
  <si>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</si>
  <si>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</si>
  <si>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</si>
  <si>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</si>
  <si>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</si>
  <si>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</si>
  <si>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</si>
  <si>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</si>
  <si>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</si>
  <si>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</si>
  <si>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</si>
  <si>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</si>
  <si>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</si>
  <si>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</si>
  <si>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</si>
  <si>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</si>
  <si>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</si>
  <si>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</si>
  <si>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</si>
  <si>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</si>
  <si>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</si>
  <si>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</si>
  <si>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</si>
  <si>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</si>
  <si>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</si>
  <si>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</si>
  <si>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</si>
  <si>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</si>
  <si>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</si>
  <si>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</si>
  <si>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</si>
  <si>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</si>
  <si>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</si>
  <si>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</si>
  <si>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</si>
  <si>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</si>
  <si>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</si>
  <si>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</si>
  <si>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</si>
  <si>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</si>
  <si>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</si>
  <si>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</si>
  <si>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</si>
  <si>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</si>
  <si>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</si>
  <si>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</si>
  <si>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</si>
  <si>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</si>
  <si>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</si>
  <si>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</si>
  <si>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</si>
  <si>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</si>
  <si>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</si>
  <si>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</si>
  <si>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</si>
  <si>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</si>
  <si>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</si>
  <si>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</si>
  <si>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</si>
  <si>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</si>
  <si>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</si>
  <si>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</si>
  <si>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</si>
  <si>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</si>
  <si>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</si>
  <si>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</si>
  <si>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</si>
  <si>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</si>
  <si>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</si>
  <si>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</si>
  <si>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</si>
  <si>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</si>
  <si>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</si>
  <si>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</si>
  <si>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</si>
  <si>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</si>
  <si>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</si>
  <si>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</si>
  <si>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</si>
  <si>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</si>
  <si>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</si>
  <si>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</si>
  <si>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</si>
  <si>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</si>
  <si>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</si>
  <si>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</si>
  <si>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</si>
  <si>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</si>
  <si>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</si>
  <si>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</si>
  <si>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</si>
  <si>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</si>
  <si>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</si>
  <si>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</si>
  <si>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</si>
  <si>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</si>
  <si>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</si>
  <si>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</si>
  <si>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</si>
  <si>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</si>
  <si>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</si>
  <si>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</si>
  <si>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</si>
  <si>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</si>
  <si>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</si>
  <si>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</si>
  <si>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</si>
  <si>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</si>
  <si>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</si>
  <si>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</si>
  <si>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</si>
  <si>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</si>
  <si>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</si>
  <si>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</si>
  <si>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</si>
  <si>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</si>
  <si>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</si>
  <si>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</si>
  <si>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</si>
  <si>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</si>
  <si>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</si>
  <si>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</si>
  <si>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</si>
  <si>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</si>
  <si>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</si>
  <si>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</si>
  <si>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</si>
  <si>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</si>
  <si>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</si>
  <si>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</si>
  <si>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</si>
  <si>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</si>
  <si>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</si>
  <si>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</si>
  <si>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</si>
  <si>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</si>
  <si>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</si>
  <si>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</si>
  <si>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</si>
  <si>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</si>
  <si>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</si>
  <si>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</si>
  <si>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</si>
  <si>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</si>
  <si>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</si>
  <si>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</si>
  <si>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</si>
  <si>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</si>
  <si>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</si>
  <si>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</si>
  <si>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</si>
  <si>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</si>
  <si>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</si>
  <si>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</si>
  <si>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</si>
  <si>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</si>
  <si>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</si>
  <si>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</si>
  <si>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</si>
  <si>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</si>
  <si>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</si>
  <si>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</si>
  <si>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</si>
  <si>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</si>
  <si>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</si>
  <si>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</si>
  <si>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</si>
  <si>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</si>
  <si>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</si>
  <si>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</si>
  <si>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</si>
  <si>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</si>
  <si>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</si>
  <si>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</si>
  <si>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</si>
  <si>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</si>
  <si>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</si>
  <si>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</si>
  <si>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</si>
  <si>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</si>
  <si>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</si>
  <si>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</si>
  <si>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</si>
  <si>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</si>
  <si>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</si>
  <si>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</si>
  <si>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</si>
  <si>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</si>
  <si>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</si>
  <si>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</si>
  <si>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</si>
  <si>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</si>
  <si>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</si>
  <si>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</si>
  <si>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</si>
  <si>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</si>
  <si>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</si>
  <si>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</si>
  <si>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</si>
  <si>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</si>
  <si>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</si>
  <si>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</si>
  <si>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</si>
  <si>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</si>
  <si>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</si>
  <si>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</si>
  <si>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</si>
  <si>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</si>
  <si>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</si>
  <si>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</si>
  <si>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</si>
  <si>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</si>
  <si>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</si>
  <si>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</si>
  <si>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</si>
  <si>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</si>
  <si>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</si>
  <si>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</si>
  <si>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</si>
  <si>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</si>
  <si>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</si>
  <si>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</si>
  <si>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</si>
  <si>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</si>
  <si>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</si>
  <si>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</si>
  <si>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</si>
  <si>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</si>
  <si>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</si>
  <si>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</si>
  <si>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</si>
  <si>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</si>
  <si>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</si>
  <si>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</si>
  <si>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</si>
  <si>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</si>
  <si>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</si>
  <si>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</si>
  <si>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</si>
  <si>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</si>
  <si>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</si>
  <si>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</si>
  <si>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</si>
  <si>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</si>
  <si>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</si>
  <si>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</si>
  <si>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</si>
  <si>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</si>
  <si>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</si>
  <si>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</si>
  <si>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</si>
  <si>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</si>
  <si>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</si>
  <si>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</si>
  <si>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</si>
  <si>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</si>
  <si>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</si>
  <si>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</si>
  <si>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</si>
  <si>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</si>
  <si>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</si>
  <si>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</si>
  <si>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</si>
  <si>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</si>
  <si>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</si>
  <si>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</si>
  <si>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</si>
  <si>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</si>
  <si>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</si>
  <si>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</si>
  <si>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</si>
  <si>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</si>
  <si>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</si>
  <si>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</si>
  <si>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</si>
  <si>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</si>
  <si>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</si>
  <si>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</si>
  <si>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</si>
  <si>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</si>
  <si>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</si>
  <si>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</si>
  <si>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</si>
  <si>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</si>
  <si>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</si>
  <si>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</si>
  <si>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</si>
  <si>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</si>
  <si>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</si>
  <si>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</si>
  <si>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</si>
  <si>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</si>
  <si>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</si>
  <si>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</si>
  <si>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</si>
  <si>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</si>
  <si>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</si>
  <si>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</si>
  <si>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</si>
  <si>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</si>
  <si>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</si>
  <si>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</si>
  <si>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</si>
  <si>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</si>
  <si>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</si>
  <si>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</si>
  <si>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</si>
  <si>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</si>
  <si>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</si>
  <si>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</si>
  <si>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</si>
  <si>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</si>
  <si>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</si>
  <si>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</si>
  <si>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</si>
  <si>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</si>
  <si>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</si>
  <si>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</si>
  <si>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</si>
  <si>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</si>
  <si>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</si>
  <si>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</si>
  <si>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</si>
  <si>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</si>
  <si>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</si>
  <si>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</si>
  <si>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</si>
  <si>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</si>
  <si>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</si>
  <si>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</si>
  <si>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</si>
  <si>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</si>
  <si>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</si>
  <si>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</si>
  <si>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</si>
  <si>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</si>
  <si>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</si>
  <si>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</si>
  <si>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</si>
  <si>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</si>
  <si>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</si>
  <si>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</si>
  <si>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</si>
  <si>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</si>
  <si>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</si>
  <si>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</si>
  <si>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</si>
  <si>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</si>
  <si>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</si>
  <si>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</si>
  <si>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</si>
  <si>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</si>
  <si>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</si>
  <si>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</si>
  <si>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</si>
  <si>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</si>
  <si>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</si>
  <si>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</si>
  <si>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</si>
  <si>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</si>
  <si>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</si>
  <si>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</si>
  <si>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</si>
  <si>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</si>
  <si>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</si>
  <si>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</si>
  <si>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</si>
  <si>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</si>
  <si>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</si>
  <si>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</si>
  <si>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</si>
  <si>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</si>
  <si>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</si>
  <si>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</si>
  <si>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</si>
  <si>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</si>
  <si>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</si>
  <si>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</si>
  <si>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</si>
  <si>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</si>
  <si>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</si>
  <si>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</si>
  <si>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</si>
  <si>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</si>
  <si>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</si>
  <si>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</si>
  <si>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</si>
  <si>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</si>
  <si>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</si>
  <si>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</si>
  <si>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</si>
  <si>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</si>
  <si>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</si>
  <si>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</si>
  <si>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</si>
  <si>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</si>
  <si>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</si>
  <si>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</si>
  <si>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</si>
  <si>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</si>
  <si>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</si>
  <si>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</si>
  <si>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</si>
  <si>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</si>
  <si>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</si>
  <si>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</si>
  <si>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</si>
  <si>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</si>
  <si>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</si>
  <si>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</si>
  <si>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</si>
  <si>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</si>
  <si>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</si>
  <si>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</si>
  <si>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</si>
  <si>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</si>
  <si>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</si>
  <si>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</si>
  <si>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</si>
  <si>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</si>
  <si>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</si>
  <si>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</si>
  <si>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</si>
  <si>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</si>
  <si>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</si>
  <si>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</si>
  <si>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</si>
  <si>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</si>
  <si>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</si>
  <si>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</si>
  <si>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</si>
  <si>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</si>
  <si>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</si>
  <si>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</si>
  <si>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</si>
  <si>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</si>
  <si>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</si>
  <si>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</si>
  <si>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</si>
  <si>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</si>
  <si>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</si>
  <si>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</si>
  <si>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</si>
  <si>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</si>
  <si>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</si>
  <si>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</si>
  <si>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</si>
  <si>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</si>
  <si>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</si>
  <si>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</si>
  <si>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</si>
  <si>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</si>
  <si>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</si>
  <si>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</si>
  <si>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</si>
  <si>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</si>
  <si>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</si>
  <si>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</si>
  <si>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</si>
  <si>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</si>
  <si>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</si>
  <si>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</si>
  <si>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</si>
  <si>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</si>
  <si>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</si>
  <si>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</si>
  <si>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</si>
  <si>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</si>
  <si>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</si>
  <si>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</si>
  <si>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</si>
  <si>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</si>
  <si>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</si>
  <si>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</si>
  <si>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</si>
  <si>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</si>
  <si>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</si>
  <si>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</si>
  <si>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</si>
  <si>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</si>
  <si>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</si>
  <si>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</si>
  <si>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</si>
  <si>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</si>
  <si>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</si>
  <si>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</si>
  <si>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</si>
  <si>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</si>
  <si>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</si>
  <si>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</si>
  <si>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</si>
  <si>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</si>
  <si>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</si>
  <si>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</si>
  <si>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</si>
  <si>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</si>
  <si>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</si>
  <si>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</si>
  <si>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</si>
  <si>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</si>
  <si>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</si>
  <si>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</si>
  <si>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</si>
  <si>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</si>
  <si>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</si>
  <si>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</si>
  <si>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</si>
  <si>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</si>
  <si>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</si>
  <si>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</si>
  <si>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</si>
  <si>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</si>
  <si>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</si>
  <si>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</si>
  <si>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</si>
  <si>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</si>
  <si>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</si>
  <si>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</si>
  <si>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</si>
  <si>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</si>
  <si>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</si>
  <si>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</si>
  <si>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</si>
  <si>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</si>
  <si>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</si>
  <si>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</si>
  <si>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</si>
  <si>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</si>
  <si>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</si>
  <si>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</si>
  <si>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</si>
  <si>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</si>
  <si>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</si>
  <si>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</si>
  <si>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</si>
  <si>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</si>
  <si>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</si>
  <si>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</si>
  <si>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</si>
  <si>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</si>
  <si>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</si>
  <si>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</si>
  <si>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</si>
  <si>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</si>
  <si>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</si>
  <si>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</si>
  <si>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</si>
  <si>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</si>
  <si>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</si>
  <si>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</si>
  <si>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</si>
  <si>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</si>
  <si>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</si>
  <si>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</si>
  <si>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</si>
  <si>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</si>
  <si>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</si>
  <si>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</si>
  <si>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</si>
  <si>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</si>
  <si>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</si>
  <si>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</si>
  <si>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</si>
  <si>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</si>
  <si>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</si>
  <si>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</si>
  <si>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</si>
  <si>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</si>
  <si>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</si>
  <si>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</si>
  <si>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</si>
  <si>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</si>
  <si>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</si>
  <si>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</si>
  <si>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</si>
  <si>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</si>
  <si>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</si>
  <si>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</si>
  <si>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</si>
  <si>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</si>
  <si>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</si>
  <si>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</si>
  <si>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</si>
  <si>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</si>
  <si>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</si>
  <si>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</si>
  <si>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</si>
  <si>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</si>
  <si>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</si>
  <si>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</si>
  <si>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</si>
  <si>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</si>
  <si>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</si>
  <si>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</si>
  <si>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</si>
  <si>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</si>
  <si>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</si>
  <si>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</si>
  <si>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</si>
  <si>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</si>
  <si>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</si>
  <si>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</si>
  <si>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</si>
  <si>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</si>
  <si>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</si>
  <si>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</si>
  <si>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</si>
  <si>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</si>
  <si>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</si>
  <si>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</si>
  <si>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</si>
  <si>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</si>
  <si>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</si>
  <si>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</si>
  <si>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</si>
  <si>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</si>
  <si>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</si>
  <si>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</si>
  <si>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</si>
  <si>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</si>
  <si>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</si>
  <si>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</si>
  <si>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</si>
  <si>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</si>
  <si>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</si>
  <si>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</si>
  <si>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</si>
  <si>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</si>
  <si>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</si>
  <si>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</si>
  <si>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</si>
  <si>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</si>
  <si>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</si>
  <si>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</si>
  <si>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</si>
  <si>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</si>
  <si>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</si>
  <si>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</si>
  <si>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</si>
  <si>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</si>
  <si>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</si>
  <si>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</si>
  <si>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</si>
  <si>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</si>
  <si>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</si>
  <si>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</si>
  <si>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</si>
  <si>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</si>
  <si>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</si>
  <si>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</si>
  <si>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</si>
  <si>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</si>
  <si>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</si>
  <si>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</si>
  <si>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</si>
  <si>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</si>
  <si>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</si>
  <si>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</si>
  <si>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</si>
  <si>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</si>
  <si>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</si>
  <si>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</si>
  <si>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</si>
  <si>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</si>
  <si>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</si>
  <si>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</si>
  <si>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</si>
  <si>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</si>
  <si>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</si>
  <si>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</si>
  <si>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</si>
  <si>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</si>
  <si>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</si>
  <si>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</si>
  <si>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</si>
  <si>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</si>
  <si>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</si>
  <si>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</si>
  <si>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</si>
  <si>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</si>
  <si>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</si>
  <si>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</si>
  <si>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</si>
  <si>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</si>
  <si>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</si>
  <si>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</si>
  <si>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</si>
  <si>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</si>
  <si>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</si>
  <si>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</si>
  <si>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</si>
  <si>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</si>
  <si>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</si>
  <si>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</si>
  <si>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</si>
  <si>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</si>
  <si>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</si>
  <si>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</si>
  <si>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</si>
  <si>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</si>
  <si>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</si>
  <si>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</si>
  <si>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</si>
  <si>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</si>
  <si>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</si>
  <si>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</si>
  <si>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</si>
  <si>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</si>
  <si>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</si>
  <si>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</si>
  <si>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</si>
  <si>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</si>
  <si>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</si>
  <si>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</si>
  <si>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</si>
  <si>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</si>
  <si>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</si>
  <si>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</si>
  <si>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</si>
  <si>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</si>
  <si>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</si>
  <si>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</si>
  <si>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</si>
  <si>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</si>
  <si>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</si>
  <si>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</si>
  <si>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</si>
  <si>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</si>
  <si>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</si>
  <si>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</si>
  <si>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</si>
  <si>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</si>
  <si>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</si>
  <si>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</si>
  <si>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</si>
  <si>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</si>
  <si>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</si>
  <si>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</si>
  <si>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</si>
  <si>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</si>
  <si>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</si>
  <si>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</si>
  <si>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</si>
  <si>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</si>
  <si>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</si>
  <si>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</si>
  <si>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</si>
  <si>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</si>
  <si>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</si>
  <si>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</si>
  <si>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</si>
  <si>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</si>
  <si>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</si>
  <si>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</si>
  <si>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</si>
  <si>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</si>
  <si>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</si>
  <si>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</si>
  <si>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</si>
  <si>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</si>
  <si>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</si>
  <si>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</si>
  <si>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</si>
  <si>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</si>
  <si>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</si>
  <si>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</si>
  <si>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</si>
  <si>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</si>
  <si>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</si>
  <si>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</si>
  <si>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</si>
  <si>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</si>
  <si>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</si>
  <si>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</si>
  <si>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</si>
  <si>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</si>
  <si>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</si>
  <si>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</si>
  <si>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</si>
  <si>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</si>
  <si>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</si>
  <si>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</si>
  <si>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</si>
  <si>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</si>
  <si>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</si>
  <si>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</si>
  <si>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</si>
  <si>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</si>
  <si>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</si>
  <si>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</si>
  <si>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</si>
  <si>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</si>
  <si>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</si>
  <si>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</si>
  <si>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</si>
  <si>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</si>
  <si>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</si>
  <si>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</si>
  <si>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</si>
  <si>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</si>
  <si>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</si>
  <si>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</si>
  <si>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</si>
  <si>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</si>
  <si>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</si>
  <si>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</si>
  <si>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</si>
  <si>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</si>
  <si>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</si>
  <si>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</si>
  <si>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</si>
  <si>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</si>
  <si>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</si>
  <si>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</si>
  <si>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</si>
  <si>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</si>
  <si>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</si>
  <si>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</si>
  <si>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</si>
  <si>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</si>
  <si>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</si>
  <si>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</si>
  <si>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</si>
  <si>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</si>
  <si>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</si>
  <si>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</si>
  <si>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</si>
  <si>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</si>
  <si>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</si>
  <si>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</si>
  <si>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</si>
  <si>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</si>
  <si>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</si>
  <si>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</si>
  <si>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</si>
  <si>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</si>
  <si>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</si>
  <si>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</si>
  <si>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</si>
  <si>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</si>
  <si>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</si>
  <si>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</si>
  <si>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</si>
  <si>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</si>
  <si>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</si>
  <si>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</si>
  <si>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</si>
  <si>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</si>
  <si>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</si>
  <si>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</si>
  <si>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</si>
  <si>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</si>
  <si>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</si>
  <si>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</si>
  <si>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</si>
  <si>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</si>
  <si>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</si>
  <si>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</si>
  <si>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</si>
  <si>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</si>
  <si>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</si>
  <si>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</si>
  <si>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</si>
  <si>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</si>
  <si>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</si>
  <si>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</si>
  <si>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</si>
  <si>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</si>
  <si>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</si>
  <si>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</si>
  <si>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</si>
  <si>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</si>
  <si>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</si>
  <si>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</si>
  <si>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</si>
  <si>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</si>
  <si>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</si>
  <si>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</si>
  <si>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</si>
  <si>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</si>
  <si>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</si>
  <si>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</si>
  <si>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</si>
  <si>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</si>
  <si>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</si>
  <si>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</si>
  <si>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</si>
  <si>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</si>
  <si>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</si>
  <si>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</si>
  <si>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</si>
  <si>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</si>
  <si>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</si>
  <si>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</si>
  <si>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</si>
  <si>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</si>
  <si>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</si>
  <si>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</si>
  <si>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</si>
  <si>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</si>
  <si>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</si>
  <si>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</si>
  <si>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</si>
  <si>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</si>
  <si>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</si>
  <si>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</si>
  <si>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</si>
  <si>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</si>
  <si>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</si>
  <si>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</si>
  <si>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</si>
  <si>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</si>
  <si>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</si>
  <si>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</si>
  <si>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</si>
  <si>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</si>
  <si>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</si>
  <si>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</si>
  <si>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</si>
  <si>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</si>
  <si>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</si>
  <si>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</si>
  <si>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</si>
  <si>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</si>
  <si>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</si>
  <si>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</si>
  <si>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</si>
  <si>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</si>
  <si>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</si>
  <si>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</si>
  <si>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</si>
  <si>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</si>
  <si>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</si>
  <si>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</si>
  <si>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</si>
  <si>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</si>
  <si>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</si>
  <si>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</si>
  <si>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</si>
  <si>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</si>
  <si>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</si>
  <si>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</si>
  <si>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</si>
  <si>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</si>
  <si>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</si>
  <si>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</si>
  <si>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</si>
  <si>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</si>
  <si>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</si>
  <si>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</si>
  <si>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</si>
  <si>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</si>
  <si>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</si>
  <si>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</si>
  <si>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</si>
  <si>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</si>
  <si>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</si>
  <si>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</si>
  <si>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</si>
  <si>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</si>
  <si>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</si>
  <si>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</si>
  <si>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</si>
  <si>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</si>
  <si>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</si>
  <si>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</si>
  <si>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</si>
  <si>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</si>
  <si>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</si>
  <si>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</si>
  <si>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</si>
  <si>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</si>
  <si>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</si>
  <si>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</si>
  <si>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</si>
  <si>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</si>
  <si>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</si>
  <si>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</si>
  <si>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</si>
  <si>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</si>
  <si>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</si>
  <si>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</si>
  <si>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</si>
  <si>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</si>
  <si>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</si>
  <si>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</si>
  <si>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</si>
  <si>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</si>
  <si>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</si>
  <si>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</si>
  <si>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</si>
  <si>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</si>
  <si>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</si>
  <si>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</si>
  <si>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</si>
  <si>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</si>
  <si>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</si>
  <si>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</si>
  <si>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</si>
  <si>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</si>
  <si>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</si>
  <si>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</si>
  <si>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</si>
  <si>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</si>
  <si>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</si>
  <si>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</si>
  <si>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</si>
  <si>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</si>
  <si>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</si>
  <si>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</si>
  <si>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</si>
  <si>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</si>
  <si>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</si>
  <si>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</si>
  <si>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</si>
  <si>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</si>
  <si>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</si>
  <si>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</si>
  <si>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</si>
  <si>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</si>
  <si>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</si>
  <si>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</si>
  <si>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</si>
  <si>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</si>
  <si>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</si>
  <si>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</si>
  <si>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</si>
  <si>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</si>
  <si>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</si>
  <si>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</si>
  <si>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</si>
  <si>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</si>
  <si>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</si>
  <si>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</si>
  <si>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</si>
  <si>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</si>
  <si>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</si>
  <si>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</si>
  <si>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</si>
  <si>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</si>
  <si>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</si>
  <si>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</si>
  <si>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</si>
  <si>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</si>
  <si>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</si>
  <si>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</si>
  <si>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</si>
  <si>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</si>
  <si>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</si>
  <si>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</si>
  <si>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</si>
  <si>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</si>
  <si>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</si>
  <si>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</si>
  <si>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</si>
  <si>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</si>
  <si>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</si>
  <si>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</si>
  <si>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</si>
  <si>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</si>
  <si>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</si>
  <si>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</si>
  <si>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</si>
  <si>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</si>
  <si>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</si>
  <si>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</si>
  <si>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</si>
  <si>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</si>
  <si>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</si>
  <si>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</si>
  <si>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</si>
  <si>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</si>
  <si>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</si>
  <si>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</si>
  <si>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</si>
  <si>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</si>
  <si>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</si>
  <si>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</si>
  <si>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</si>
  <si>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</si>
  <si>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</si>
  <si>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</si>
  <si>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</si>
  <si>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</si>
  <si>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</si>
  <si>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</si>
  <si>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</si>
  <si>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</si>
  <si>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</si>
  <si>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</si>
  <si>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</si>
  <si>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</si>
  <si>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</si>
  <si>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</si>
  <si>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</si>
  <si>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</si>
  <si>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</si>
  <si>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</si>
  <si>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</si>
  <si>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</si>
  <si>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</si>
  <si>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</si>
  <si>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</si>
  <si>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</si>
  <si>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</si>
  <si>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</si>
  <si>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</si>
  <si>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</si>
  <si>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</si>
  <si>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</si>
  <si>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</si>
  <si>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</si>
  <si>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</si>
  <si>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</si>
  <si>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</si>
  <si>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</si>
  <si>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</si>
  <si>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</si>
  <si>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</si>
  <si>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</si>
  <si>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</si>
  <si>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</si>
  <si>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</si>
  <si>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</si>
  <si>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</si>
  <si>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</si>
  <si>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</si>
  <si>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</si>
  <si>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</si>
  <si>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</si>
  <si>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</si>
  <si>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</si>
  <si>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</si>
  <si>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</si>
  <si>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</si>
  <si>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</si>
  <si>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</si>
  <si>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</si>
  <si>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</si>
  <si>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</si>
  <si>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</si>
  <si>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</si>
  <si>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</si>
  <si>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</si>
  <si>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</si>
  <si>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</si>
  <si>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</si>
  <si>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</si>
  <si>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</si>
  <si>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</si>
  <si>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</si>
  <si>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</si>
  <si>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</si>
  <si>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</si>
  <si>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</si>
  <si>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</si>
  <si>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</si>
  <si>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</si>
  <si>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</si>
  <si>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</si>
  <si>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</si>
  <si>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</si>
  <si>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</si>
  <si>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</si>
  <si>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</si>
  <si>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</si>
  <si>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</si>
  <si>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</si>
  <si>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</si>
  <si>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</si>
  <si>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</si>
  <si>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</si>
  <si>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</si>
  <si>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</si>
  <si>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</si>
  <si>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</si>
  <si>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</si>
  <si>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</si>
  <si>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</si>
  <si>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</si>
  <si>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</si>
  <si>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</si>
  <si>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</si>
  <si>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</si>
  <si>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</si>
  <si>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</si>
  <si>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</si>
  <si>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</si>
  <si>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</si>
  <si>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</si>
  <si>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</si>
  <si>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</si>
  <si>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</si>
  <si>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</si>
  <si>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</si>
  <si>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</si>
  <si>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</si>
  <si>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</si>
  <si>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</si>
  <si>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</si>
  <si>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</si>
  <si>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</si>
  <si>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</si>
  <si>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</si>
  <si>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</si>
  <si>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</si>
  <si>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</si>
  <si>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</si>
  <si>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</si>
  <si>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</si>
  <si>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</si>
  <si>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</si>
  <si>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</si>
  <si>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</si>
  <si>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</si>
  <si>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</si>
  <si>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</si>
  <si>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</si>
  <si>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</si>
  <si>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</si>
  <si>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</si>
  <si>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</si>
  <si>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</si>
  <si>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</si>
  <si>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</si>
  <si>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</si>
  <si>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</si>
  <si>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</si>
  <si>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</si>
  <si>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</si>
  <si>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</si>
  <si>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</si>
  <si>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</si>
  <si>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</si>
  <si>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</si>
  <si>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</si>
  <si>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</si>
  <si>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</si>
  <si>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</si>
  <si>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</si>
  <si>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</si>
  <si>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</si>
  <si>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</si>
  <si>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</si>
  <si>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</si>
  <si>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</si>
  <si>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</si>
  <si>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</si>
  <si>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</si>
  <si>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</si>
  <si>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</si>
  <si>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</si>
  <si>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</si>
  <si>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</si>
  <si>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</si>
  <si>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</si>
  <si>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</si>
  <si>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</si>
  <si>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</si>
  <si>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</si>
  <si>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</si>
  <si>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</si>
  <si>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</si>
  <si>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</si>
  <si>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</si>
  <si>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</si>
  <si>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</si>
  <si>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</si>
  <si>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</si>
  <si>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</si>
  <si>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</si>
  <si>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</si>
  <si>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</si>
  <si>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</si>
  <si>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</si>
  <si>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</si>
  <si>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</si>
  <si>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</si>
  <si>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</si>
  <si>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</si>
  <si>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</si>
  <si>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</si>
  <si>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</si>
  <si>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</si>
  <si>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</si>
  <si>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</si>
  <si>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</si>
  <si>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</si>
  <si>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</si>
  <si>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</si>
  <si>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</si>
  <si>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</si>
  <si>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</si>
  <si>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</si>
  <si>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</si>
  <si>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</si>
  <si>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</si>
  <si>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</si>
  <si>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</si>
  <si>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</si>
  <si>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</si>
  <si>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</si>
  <si>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</si>
  <si>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</si>
  <si>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</si>
  <si>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</si>
  <si>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</si>
  <si>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</si>
  <si>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</si>
  <si>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</si>
  <si>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</si>
  <si>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</si>
  <si>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</si>
  <si>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</si>
  <si>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</si>
  <si>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</si>
  <si>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</si>
  <si>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</si>
  <si>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</si>
  <si>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</si>
  <si>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</si>
  <si>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</si>
  <si>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</si>
  <si>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</si>
  <si>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</si>
  <si>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</si>
  <si>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</si>
  <si>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</si>
  <si>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</si>
  <si>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</si>
  <si>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</si>
  <si>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</si>
  <si>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</si>
  <si>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</si>
  <si>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</si>
  <si>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</si>
  <si>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</si>
  <si>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</si>
  <si>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</si>
  <si>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</si>
  <si>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</si>
  <si>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</si>
  <si>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</si>
  <si>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</si>
  <si>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</si>
  <si>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</si>
  <si>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</si>
  <si>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</si>
  <si>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</si>
  <si>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</si>
  <si>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</si>
  <si>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</si>
  <si>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</si>
  <si>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</si>
  <si>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</si>
  <si>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</si>
  <si>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</si>
  <si>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</si>
  <si>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</si>
  <si>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</si>
  <si>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</si>
  <si>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</si>
  <si>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</si>
  <si>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</si>
  <si>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</si>
  <si>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</si>
  <si>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</si>
  <si>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</si>
  <si>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</si>
  <si>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</si>
  <si>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</si>
  <si>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</si>
  <si>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</si>
  <si>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</si>
  <si>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</si>
  <si>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</si>
  <si>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</si>
  <si>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</si>
  <si>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</si>
  <si>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</si>
  <si>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</si>
  <si>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</si>
  <si>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</si>
  <si>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</si>
  <si>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</si>
  <si>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</si>
  <si>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</si>
  <si>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</si>
  <si>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</si>
  <si>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</si>
  <si>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</si>
  <si>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</si>
  <si>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</si>
  <si>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</si>
  <si>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</si>
  <si>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</si>
  <si>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</si>
  <si>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</si>
  <si>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</si>
  <si>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</si>
  <si>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</si>
  <si>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</si>
  <si>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</si>
  <si>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</si>
  <si>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</si>
  <si>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</si>
  <si>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</si>
  <si>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</si>
  <si>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</si>
  <si>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</si>
  <si>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</si>
  <si>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</si>
  <si>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</si>
  <si>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</si>
  <si>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</si>
  <si>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</si>
  <si>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</si>
  <si>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</si>
  <si>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</si>
  <si>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</si>
  <si>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</si>
  <si>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</si>
  <si>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</si>
  <si>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</si>
  <si>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</si>
  <si>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</si>
  <si>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</si>
  <si>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</si>
  <si>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</si>
  <si>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</si>
  <si>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</si>
  <si>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</si>
  <si>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</si>
  <si>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</si>
  <si>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</si>
  <si>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</si>
  <si>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</si>
  <si>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</si>
  <si>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</si>
  <si>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</si>
  <si>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</si>
  <si>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</si>
  <si>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</si>
  <si>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</si>
  <si>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</si>
  <si>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</si>
  <si>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</si>
  <si>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</si>
  <si>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</si>
  <si>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</si>
  <si>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</si>
  <si>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</si>
  <si>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</si>
  <si>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</si>
  <si>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</si>
  <si>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</si>
  <si>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</si>
  <si>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</si>
  <si>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</si>
  <si>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</si>
  <si>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</si>
  <si>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</si>
  <si>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</si>
  <si>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</si>
  <si>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</si>
  <si>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</si>
  <si>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</si>
  <si>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</si>
  <si>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</si>
  <si>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</si>
  <si>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</si>
  <si>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</si>
  <si>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</si>
  <si>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</si>
  <si>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</si>
  <si>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</si>
  <si>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</si>
  <si>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</si>
  <si>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</si>
  <si>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</si>
  <si>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</si>
  <si>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</si>
  <si>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</si>
  <si>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</si>
  <si>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</si>
  <si>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</si>
  <si>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</si>
  <si>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</si>
  <si>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</si>
  <si>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</si>
  <si>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</si>
  <si>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</si>
  <si>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</si>
  <si>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</si>
  <si>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</si>
  <si>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</si>
  <si>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</si>
  <si>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</si>
  <si>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</si>
  <si>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</si>
  <si>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</si>
  <si>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</si>
  <si>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</si>
  <si>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</si>
  <si>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</si>
  <si>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</si>
  <si>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</si>
  <si>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</si>
  <si>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</si>
  <si>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</si>
  <si>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</si>
  <si>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</si>
  <si>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</si>
  <si>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</si>
  <si>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</si>
  <si>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</si>
  <si>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</si>
  <si>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</si>
  <si>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</si>
  <si>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</si>
  <si>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</si>
  <si>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</si>
  <si>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</si>
  <si>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</si>
  <si>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</si>
  <si>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</si>
  <si>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</si>
  <si>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</si>
  <si>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</si>
  <si>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</si>
  <si>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</si>
  <si>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</si>
  <si>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</si>
  <si>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</si>
  <si>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</si>
  <si>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</si>
  <si>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</si>
  <si>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</si>
  <si>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</si>
  <si>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</si>
  <si>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</si>
  <si>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</si>
  <si>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</si>
  <si>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</si>
  <si>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</si>
  <si>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</si>
  <si>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</si>
  <si>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</si>
  <si>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</si>
  <si>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</si>
  <si>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</si>
  <si>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</si>
  <si>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</si>
  <si>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</si>
  <si>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</si>
  <si>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</si>
  <si>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</si>
  <si>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</si>
  <si>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</si>
  <si>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</si>
  <si>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</si>
  <si>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</si>
  <si>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</si>
  <si>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</si>
  <si>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</si>
  <si>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</si>
  <si>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</si>
  <si>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</si>
  <si>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</si>
  <si>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</si>
  <si>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</si>
  <si>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</si>
  <si>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</si>
  <si>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</si>
  <si>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</si>
  <si>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</si>
  <si>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</si>
  <si>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</si>
  <si>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</si>
  <si>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</si>
  <si>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</si>
  <si>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</si>
  <si>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</si>
  <si>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</si>
  <si>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</si>
  <si>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</si>
  <si>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</si>
  <si>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</si>
  <si>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</si>
  <si>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</si>
  <si>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</si>
  <si>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</si>
  <si>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</si>
  <si>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</si>
  <si>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</si>
  <si>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</si>
  <si>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</si>
  <si>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</si>
  <si>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</si>
  <si>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</si>
  <si>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</si>
  <si>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</si>
  <si>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</si>
  <si>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</si>
  <si>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</si>
  <si>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</si>
  <si>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</si>
  <si>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</si>
  <si>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</si>
  <si>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</si>
  <si>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</si>
  <si>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</si>
  <si>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</si>
  <si>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</si>
  <si>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</si>
  <si>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</si>
  <si>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</si>
  <si>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</si>
  <si>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</si>
  <si>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</si>
  <si>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</si>
  <si>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</si>
  <si>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</si>
  <si>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</si>
  <si>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</si>
  <si>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</si>
  <si>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</si>
  <si>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</si>
  <si>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</si>
  <si>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</si>
  <si>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</si>
  <si>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</si>
  <si>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</si>
  <si>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</si>
  <si>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</si>
  <si>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</si>
  <si>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</si>
  <si>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</si>
  <si>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</si>
  <si>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</si>
  <si>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</si>
  <si>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</si>
  <si>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</si>
  <si>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</si>
  <si>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</si>
  <si>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</si>
  <si>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</si>
  <si>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</si>
  <si>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</si>
  <si>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</si>
  <si>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</si>
  <si>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</si>
  <si>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</si>
  <si>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</si>
  <si>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</si>
  <si>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</si>
  <si>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</si>
  <si>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</si>
  <si>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</si>
  <si>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</si>
  <si>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</si>
  <si>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</si>
  <si>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</si>
  <si>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</si>
  <si>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</si>
  <si>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</si>
  <si>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</si>
  <si>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</si>
  <si>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</si>
  <si>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</si>
  <si>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</si>
  <si>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</si>
  <si>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</si>
  <si>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</si>
  <si>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</si>
  <si>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</si>
  <si>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</si>
  <si>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</si>
  <si>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</si>
  <si>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</si>
  <si>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</si>
  <si>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</si>
  <si>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</si>
  <si>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</si>
  <si>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</si>
  <si>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</si>
  <si>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</si>
  <si>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</si>
  <si>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</si>
  <si>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</si>
  <si>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</si>
  <si>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</si>
  <si>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</si>
  <si>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</si>
  <si>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</si>
  <si>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</si>
  <si>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</si>
  <si>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</si>
  <si>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</si>
  <si>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</si>
  <si>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</si>
  <si>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</si>
  <si>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</si>
  <si>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</si>
  <si>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</si>
  <si>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</si>
  <si>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</si>
  <si>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</si>
  <si>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</si>
  <si>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</si>
  <si>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</si>
  <si>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</si>
  <si>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</si>
  <si>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</si>
  <si>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</si>
  <si>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</si>
  <si>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</si>
  <si>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</si>
  <si>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</si>
  <si>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</si>
  <si>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</si>
  <si>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</si>
  <si>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</si>
  <si>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</si>
  <si>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</si>
  <si>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</si>
  <si>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</si>
  <si>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</si>
  <si>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</si>
  <si>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</si>
  <si>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</si>
  <si>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</si>
  <si>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</si>
  <si>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</si>
  <si>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</si>
  <si>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</si>
  <si>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</si>
  <si>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</si>
  <si>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</si>
  <si>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</si>
  <si>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</si>
  <si>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</si>
  <si>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</si>
  <si>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</si>
  <si>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</si>
  <si>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</si>
  <si>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</si>
  <si>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</si>
  <si>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</si>
  <si>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</si>
  <si>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</si>
  <si>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</si>
  <si>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</si>
  <si>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</si>
  <si>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</si>
  <si>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</si>
  <si>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</si>
  <si>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</si>
  <si>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</si>
  <si>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</si>
  <si>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</si>
  <si>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</si>
  <si>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</si>
  <si>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</si>
  <si>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</si>
  <si>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</si>
  <si>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</si>
  <si>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</si>
  <si>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</si>
  <si>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</si>
  <si>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</si>
  <si>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</si>
  <si>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</si>
  <si>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</si>
  <si>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</si>
  <si>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</si>
  <si>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</si>
  <si>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</si>
  <si>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</si>
  <si>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</si>
  <si>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</si>
  <si>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</si>
  <si>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</si>
  <si>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</si>
  <si>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</si>
  <si>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</si>
  <si>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</si>
  <si>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</si>
  <si>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</si>
  <si>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</si>
  <si>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</si>
  <si>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</si>
  <si>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</si>
  <si>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</si>
  <si>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</si>
  <si>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</si>
  <si>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</si>
  <si>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</si>
  <si>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</si>
  <si>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</si>
  <si>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</si>
  <si>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</si>
  <si>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</si>
  <si>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</si>
  <si>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</si>
  <si>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</si>
  <si>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</si>
  <si>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</si>
  <si>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</si>
  <si>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</si>
  <si>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</si>
  <si>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</si>
  <si>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</si>
  <si>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</si>
  <si>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</si>
  <si>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</si>
  <si>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</si>
  <si>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</si>
  <si>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</si>
  <si>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</si>
  <si>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</si>
  <si>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</si>
  <si>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</si>
  <si>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</si>
  <si>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</si>
  <si>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</si>
  <si>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</si>
  <si>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</si>
  <si>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</si>
  <si>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</si>
  <si>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</si>
  <si>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</si>
  <si>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</si>
  <si>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</si>
  <si>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</si>
  <si>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</si>
  <si>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</si>
  <si>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</si>
  <si>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</si>
  <si>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</si>
  <si>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</si>
  <si>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</si>
  <si>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</si>
  <si>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</si>
  <si>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</si>
  <si>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</si>
  <si>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</si>
  <si>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</si>
  <si>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</si>
  <si>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</si>
  <si>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</si>
  <si>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</si>
  <si>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</si>
  <si>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</si>
  <si>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</si>
  <si>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</si>
  <si>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</si>
  <si>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</si>
  <si>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</si>
  <si>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</si>
  <si>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</si>
  <si>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</si>
  <si>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</si>
  <si>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</si>
  <si>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</si>
  <si>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</si>
  <si>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</si>
  <si>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</si>
  <si>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</si>
  <si>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</si>
  <si>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</si>
  <si>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</si>
  <si>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</si>
  <si>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</si>
  <si>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</si>
  <si>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</si>
  <si>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</si>
  <si>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</si>
  <si>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</si>
  <si>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</si>
  <si>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</si>
  <si>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</si>
  <si>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</si>
  <si>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</si>
  <si>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</si>
  <si>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</si>
  <si>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</si>
  <si>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</si>
  <si>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</si>
  <si>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</si>
  <si>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</si>
  <si>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</si>
  <si>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</si>
  <si>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</si>
  <si>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</si>
  <si>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</si>
  <si>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</si>
  <si>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</si>
  <si>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</si>
  <si>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</si>
  <si>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</si>
  <si>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</si>
  <si>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</si>
  <si>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</si>
  <si>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</si>
  <si>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</si>
  <si>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</si>
  <si>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</si>
  <si>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</si>
  <si>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</si>
  <si>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</si>
  <si>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</si>
  <si>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</si>
  <si>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</si>
  <si>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</si>
  <si>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</si>
  <si>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</si>
  <si>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</si>
  <si>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</si>
  <si>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</si>
  <si>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</si>
  <si>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</si>
  <si>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</si>
  <si>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</si>
  <si>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</si>
  <si>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</si>
  <si>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</si>
  <si>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</si>
  <si>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</si>
  <si>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</si>
  <si>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</si>
  <si>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</si>
  <si>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</si>
  <si>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</si>
  <si>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</si>
  <si>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</si>
  <si>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</si>
  <si>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</si>
  <si>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</si>
  <si>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</si>
  <si>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</si>
  <si>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</si>
  <si>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</si>
  <si>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</si>
  <si>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</si>
  <si>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</si>
  <si>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</si>
  <si>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</si>
  <si>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</si>
  <si>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</si>
  <si>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</si>
  <si>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</si>
  <si>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</si>
  <si>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</si>
  <si>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</si>
  <si>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</si>
  <si>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</si>
  <si>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</si>
  <si>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</si>
  <si>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</si>
  <si>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</si>
  <si>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</si>
  <si>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</si>
  <si>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</si>
  <si>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</si>
  <si>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</si>
  <si>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</si>
  <si>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</si>
  <si>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</si>
  <si>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</si>
  <si>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</si>
  <si>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</si>
  <si>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</si>
  <si>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</si>
  <si>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</si>
  <si>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</si>
  <si>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</si>
  <si>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</si>
  <si>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</si>
  <si>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</si>
  <si>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</si>
  <si>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</si>
  <si>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</si>
  <si>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</si>
  <si>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</si>
  <si>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</si>
  <si>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</si>
  <si>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</si>
  <si>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</si>
  <si>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</si>
  <si>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</si>
  <si>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</si>
  <si>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</si>
  <si>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</si>
  <si>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</si>
  <si>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</si>
  <si>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</si>
  <si>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</si>
  <si>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</si>
  <si>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</si>
  <si>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</si>
  <si>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</si>
  <si>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</si>
  <si>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</si>
  <si>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</si>
  <si>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</si>
  <si>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</si>
  <si>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</si>
  <si>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</si>
  <si>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</si>
  <si>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</si>
  <si>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</si>
  <si>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</si>
  <si>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</si>
  <si>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</si>
  <si>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</si>
  <si>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</si>
  <si>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</si>
  <si>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</si>
  <si>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</si>
  <si>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</si>
  <si>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</si>
  <si>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</si>
  <si>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</si>
  <si>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</si>
  <si>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</si>
  <si>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</si>
  <si>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</si>
  <si>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</si>
  <si>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</si>
  <si>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</si>
  <si>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</si>
  <si>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</si>
  <si>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</si>
  <si>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</si>
  <si>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</si>
  <si>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</si>
  <si>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</si>
  <si>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</si>
  <si>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</si>
  <si>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</si>
  <si>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</si>
  <si>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</si>
  <si>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</si>
  <si>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</si>
  <si>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</si>
  <si>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</si>
  <si>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</si>
  <si>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</si>
  <si>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</si>
  <si>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</si>
  <si>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</si>
  <si>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</si>
  <si>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</si>
  <si>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</si>
  <si>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</si>
  <si>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</si>
  <si>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</si>
  <si>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</si>
  <si>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</si>
  <si>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</si>
  <si>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</si>
  <si>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</si>
  <si>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</si>
  <si>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</si>
  <si>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</si>
  <si>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</si>
  <si>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</si>
  <si>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</si>
  <si>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</si>
  <si>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</si>
  <si>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</si>
  <si>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</si>
  <si>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</si>
  <si>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</si>
  <si>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</si>
  <si>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</si>
  <si>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</si>
  <si>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</si>
  <si>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</si>
  <si>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</si>
  <si>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</si>
  <si>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</si>
  <si>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</si>
  <si>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</si>
  <si>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</si>
  <si>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</si>
  <si>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</si>
  <si>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</si>
  <si>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</si>
  <si>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</si>
  <si>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</si>
  <si>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</si>
  <si>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</si>
  <si>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</si>
  <si>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</si>
  <si>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</si>
  <si>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</si>
  <si>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</si>
  <si>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</si>
  <si>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</si>
  <si>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</si>
  <si>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</si>
  <si>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</si>
  <si>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</si>
  <si>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</si>
  <si>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</si>
  <si>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</si>
  <si>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</si>
  <si>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</si>
  <si>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</si>
  <si>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</si>
  <si>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</si>
  <si>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</si>
  <si>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</si>
  <si>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</si>
  <si>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</si>
  <si>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</si>
  <si>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</si>
  <si>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</si>
  <si>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</si>
  <si>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</si>
  <si>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</si>
  <si>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</si>
  <si>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</si>
  <si>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</si>
  <si>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</si>
  <si>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</si>
  <si>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</si>
  <si>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</si>
  <si>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</si>
  <si>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</si>
  <si>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</si>
  <si>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</si>
  <si>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</si>
  <si>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</si>
  <si>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</si>
  <si>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</si>
  <si>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</si>
  <si>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</si>
  <si>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</si>
  <si>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</si>
  <si>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</si>
  <si>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</si>
  <si>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</si>
  <si>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</si>
  <si>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</si>
  <si>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</si>
  <si>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</si>
  <si>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</si>
  <si>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</si>
  <si>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</si>
  <si>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</si>
  <si>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</si>
  <si>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</si>
  <si>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</si>
  <si>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</si>
  <si>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</si>
  <si>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</si>
  <si>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</si>
  <si>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</si>
  <si>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</si>
  <si>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</si>
  <si>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</si>
  <si>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</si>
  <si>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</si>
  <si>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</si>
  <si>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</si>
  <si>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</si>
  <si>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</si>
  <si>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</si>
  <si>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</si>
  <si>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</si>
  <si>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</si>
  <si>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</si>
  <si>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</si>
  <si>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</si>
  <si>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</si>
  <si>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</si>
  <si>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</si>
  <si>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</si>
  <si>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</si>
  <si>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</si>
  <si>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</si>
  <si>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</si>
  <si>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</si>
  <si>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</si>
  <si>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</si>
  <si>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</si>
  <si>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</si>
  <si>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</si>
  <si>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</si>
  <si>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</si>
  <si>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</si>
  <si>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</si>
  <si>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</si>
  <si>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</si>
  <si>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</si>
  <si>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</si>
  <si>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</si>
  <si>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</si>
  <si>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</si>
  <si>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</si>
  <si>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</si>
  <si>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</si>
  <si>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</si>
  <si>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</si>
  <si>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</si>
  <si>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</si>
  <si>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</si>
  <si>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</si>
  <si>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</si>
  <si>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</si>
  <si>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</si>
  <si>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</si>
  <si>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</si>
  <si>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</si>
  <si>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</si>
  <si>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</si>
  <si>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</si>
  <si>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</si>
  <si>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</si>
  <si>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</si>
  <si>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</si>
  <si>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</si>
  <si>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</si>
  <si>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</si>
  <si>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</si>
  <si>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</si>
  <si>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</si>
  <si>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</si>
  <si>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</si>
  <si>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</si>
  <si>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</si>
  <si>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</si>
  <si>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</si>
  <si>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</si>
  <si>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</si>
  <si>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</si>
  <si>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</si>
  <si>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</si>
  <si>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</si>
  <si>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</si>
  <si>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</si>
  <si>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</si>
  <si>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</si>
  <si>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</si>
  <si>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</si>
  <si>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</si>
  <si>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</si>
  <si>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</si>
  <si>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</si>
  <si>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</si>
  <si>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</si>
  <si>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</si>
  <si>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</si>
  <si>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</si>
  <si>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</si>
  <si>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</si>
  <si>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</si>
  <si>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</si>
  <si>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</si>
  <si>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</si>
  <si>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</si>
  <si>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</si>
  <si>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</si>
  <si>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</si>
  <si>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</si>
  <si>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</si>
  <si>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</si>
  <si>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</si>
  <si>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</si>
  <si>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</si>
  <si>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</si>
  <si>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</si>
  <si>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</si>
  <si>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</si>
  <si>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</si>
  <si>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</si>
  <si>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</si>
  <si>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</si>
  <si>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</si>
  <si>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</si>
  <si>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</si>
  <si>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</si>
  <si>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</si>
  <si>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</si>
  <si>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</si>
  <si>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</si>
  <si>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</si>
  <si>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</si>
  <si>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</si>
  <si>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</si>
  <si>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</si>
  <si>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</si>
  <si>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</si>
  <si>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</si>
  <si>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</si>
  <si>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</si>
  <si>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</si>
  <si>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</si>
  <si>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</si>
  <si>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</si>
  <si>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</si>
  <si>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</si>
  <si>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</si>
  <si>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</si>
  <si>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</si>
  <si>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</si>
  <si>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</si>
  <si>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</si>
  <si>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</si>
  <si>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</si>
  <si>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</si>
  <si>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</si>
  <si>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</si>
  <si>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</si>
  <si>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</si>
  <si>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</si>
  <si>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</si>
  <si>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</si>
  <si>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</si>
  <si>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</si>
  <si>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</si>
  <si>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</si>
  <si>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</si>
  <si>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</si>
  <si>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</si>
  <si>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</si>
  <si>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</si>
  <si>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</si>
  <si>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</si>
  <si>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</si>
  <si>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</si>
  <si>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</si>
  <si>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</si>
  <si>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</si>
  <si>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</si>
  <si>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</si>
  <si>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</si>
  <si>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</si>
  <si>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</si>
  <si>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</si>
  <si>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</si>
  <si>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</si>
  <si>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</si>
  <si>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</si>
  <si>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</si>
  <si>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</si>
  <si>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</si>
  <si>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</si>
  <si>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</si>
  <si>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</si>
  <si>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</si>
  <si>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</si>
  <si>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</si>
  <si>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</si>
  <si>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</si>
  <si>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</si>
  <si>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</si>
  <si>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</si>
  <si>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</si>
  <si>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</si>
  <si>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</si>
  <si>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</si>
  <si>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</si>
  <si>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</si>
  <si>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</si>
  <si>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</si>
  <si>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</si>
  <si>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</si>
  <si>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</si>
  <si>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</si>
  <si>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</si>
  <si>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</si>
  <si>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</si>
  <si>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</si>
  <si>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</si>
  <si>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</si>
  <si>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</si>
  <si>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</si>
  <si>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</si>
  <si>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</si>
  <si>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</si>
  <si>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</si>
  <si>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</si>
  <si>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</si>
  <si>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</si>
  <si>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</si>
  <si>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</si>
  <si>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</si>
  <si>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</si>
  <si>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</si>
  <si>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</si>
  <si>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</si>
  <si>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</si>
  <si>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</si>
  <si>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</si>
  <si>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</si>
  <si>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</si>
  <si>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</si>
  <si>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</si>
  <si>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</si>
  <si>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</si>
  <si>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</si>
  <si>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</si>
  <si>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</si>
  <si>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</si>
  <si>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</si>
  <si>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</si>
  <si>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</si>
  <si>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</si>
  <si>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</si>
  <si>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</si>
  <si>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</si>
  <si>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</si>
  <si>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</si>
  <si>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</si>
  <si>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</si>
  <si>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</si>
  <si>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</si>
  <si>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</si>
  <si>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</si>
  <si>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</si>
  <si>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</si>
  <si>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</si>
  <si>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</si>
  <si>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</si>
  <si>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</si>
  <si>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</si>
  <si>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</si>
  <si>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</si>
  <si>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</si>
  <si>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</si>
  <si>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</si>
  <si>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</si>
  <si>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</si>
  <si>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</si>
  <si>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</si>
  <si>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</si>
  <si>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</si>
  <si>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</si>
  <si>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</si>
  <si>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</si>
  <si>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</si>
  <si>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</si>
  <si>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</si>
  <si>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</si>
  <si>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</si>
  <si>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</si>
  <si>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</si>
  <si>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</si>
  <si>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</si>
  <si>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</si>
  <si>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</si>
  <si>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</si>
  <si>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</si>
  <si>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</si>
  <si>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</si>
  <si>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</si>
  <si>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</si>
  <si>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</si>
  <si>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</si>
  <si>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</si>
  <si>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</si>
  <si>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</si>
  <si>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</si>
  <si>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</si>
  <si>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</si>
  <si>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</si>
  <si>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</si>
  <si>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</si>
  <si>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</si>
  <si>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</si>
  <si>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</si>
  <si>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</si>
  <si>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</si>
  <si>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</si>
  <si>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</si>
  <si>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</si>
  <si>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</si>
  <si>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</si>
  <si>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</si>
  <si>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</si>
  <si>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</si>
  <si>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</si>
  <si>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</si>
  <si>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</si>
  <si>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</si>
  <si>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</si>
  <si>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</si>
  <si>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</si>
  <si>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</si>
  <si>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</si>
  <si>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</si>
  <si>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</si>
  <si>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</si>
  <si>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</si>
  <si>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</si>
  <si>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</si>
  <si>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</si>
  <si>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</si>
  <si>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</si>
  <si>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</si>
  <si>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</si>
  <si>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</si>
  <si>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</si>
  <si>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</si>
  <si>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</si>
  <si>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</si>
  <si>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</si>
  <si>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</si>
  <si>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</si>
  <si>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</si>
  <si>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</si>
  <si>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</si>
  <si>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</si>
  <si>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</si>
  <si>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</si>
  <si>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</si>
  <si>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</si>
  <si>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</si>
  <si>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</si>
  <si>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</si>
  <si>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</si>
  <si>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</si>
  <si>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</si>
  <si>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</si>
  <si>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</si>
  <si>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</si>
  <si>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</si>
  <si>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</si>
  <si>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</si>
  <si>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</si>
  <si>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</si>
  <si>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</si>
  <si>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</si>
  <si>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</si>
  <si>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</si>
  <si>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</si>
  <si>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</si>
  <si>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</si>
  <si>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</si>
  <si>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</si>
  <si>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</si>
  <si>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</si>
  <si>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</si>
  <si>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</si>
  <si>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</si>
  <si>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</si>
  <si>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</si>
  <si>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</si>
  <si>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</si>
  <si>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</si>
  <si>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</si>
  <si>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</si>
  <si>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</si>
  <si>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</si>
  <si>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</si>
  <si>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</si>
  <si>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</si>
  <si>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</si>
  <si>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</si>
  <si>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</si>
  <si>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</si>
  <si>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</si>
  <si>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</si>
  <si>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</si>
  <si>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</si>
  <si>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</si>
  <si>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</si>
  <si>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</si>
  <si>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</si>
  <si>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</si>
  <si>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</si>
  <si>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</si>
  <si>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</si>
  <si>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</si>
  <si>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</si>
  <si>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</si>
  <si>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</si>
  <si>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</si>
  <si>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</si>
  <si>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</si>
  <si>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</si>
  <si>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</si>
  <si>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</si>
  <si>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</si>
  <si>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</si>
  <si>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</si>
  <si>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</si>
  <si>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</si>
  <si>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</si>
  <si>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</si>
  <si>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</si>
  <si>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</si>
  <si>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</si>
  <si>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</si>
  <si>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</si>
  <si>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</si>
  <si>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</si>
  <si>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</si>
  <si>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</si>
  <si>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</si>
  <si>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</si>
  <si>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</si>
  <si>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</si>
  <si>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</si>
  <si>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</si>
  <si>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</si>
  <si>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</si>
  <si>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</si>
  <si>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</si>
  <si>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</si>
  <si>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</si>
  <si>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</si>
  <si>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</si>
  <si>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</si>
  <si>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</si>
  <si>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</si>
  <si>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</si>
  <si>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</si>
  <si>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</si>
  <si>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</si>
  <si>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</si>
  <si>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</si>
  <si>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</si>
  <si>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</si>
  <si>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</si>
  <si>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</si>
  <si>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</si>
  <si>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</si>
  <si>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</si>
  <si>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</si>
  <si>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</si>
  <si>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</si>
  <si>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</si>
  <si>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</si>
  <si>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</si>
  <si>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</si>
  <si>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</si>
  <si>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</si>
  <si>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</si>
  <si>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</si>
  <si>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</si>
  <si>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</si>
  <si>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</si>
  <si>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</si>
  <si>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</si>
  <si>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</si>
  <si>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</si>
  <si>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</si>
  <si>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</si>
  <si>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</si>
  <si>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</si>
  <si>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</si>
  <si>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</si>
  <si>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</si>
  <si>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</si>
  <si>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</si>
  <si>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</si>
  <si>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</si>
  <si>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</si>
  <si>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</si>
  <si>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</si>
  <si>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</si>
  <si>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</si>
  <si>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</si>
  <si>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</si>
  <si>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</si>
  <si>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</si>
  <si>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</si>
  <si>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</si>
  <si>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</si>
  <si>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</si>
  <si>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</si>
  <si>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</si>
  <si>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</si>
  <si>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</si>
  <si>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</si>
  <si>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</si>
  <si>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</si>
  <si>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</si>
  <si>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</si>
  <si>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</si>
  <si>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</si>
  <si>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</si>
  <si>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</si>
  <si>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</si>
  <si>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</si>
  <si>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</si>
  <si>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</si>
  <si>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</si>
  <si>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</si>
  <si>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</si>
  <si>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</si>
  <si>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</si>
  <si>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</si>
  <si>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</si>
  <si>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</si>
  <si>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</si>
  <si>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</si>
  <si>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</si>
  <si>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</si>
  <si>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</si>
  <si>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</si>
  <si>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</si>
  <si>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</si>
  <si>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</si>
  <si>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</si>
  <si>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</si>
  <si>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</si>
  <si>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</si>
  <si>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</si>
  <si>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</si>
  <si>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</si>
  <si>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</si>
  <si>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</si>
  <si>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</si>
  <si>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</si>
  <si>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</si>
  <si>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</si>
  <si>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</si>
  <si>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</si>
  <si>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</si>
  <si>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</si>
  <si>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</si>
  <si>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</si>
  <si>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</si>
  <si>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</si>
  <si>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</si>
  <si>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</si>
  <si>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</si>
  <si>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</si>
  <si>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</si>
  <si>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</si>
  <si>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</si>
  <si>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</si>
  <si>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</si>
  <si>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</si>
  <si>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</si>
  <si>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</si>
  <si>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</si>
  <si>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</si>
  <si>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</si>
  <si>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</si>
  <si>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</si>
  <si>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</si>
  <si>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</si>
  <si>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</si>
  <si>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</si>
  <si>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</si>
  <si>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</si>
  <si>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</si>
  <si>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</si>
  <si>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</si>
  <si>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</si>
  <si>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</si>
  <si>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</si>
  <si>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</si>
  <si>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</si>
  <si>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</si>
  <si>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</si>
  <si>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</si>
  <si>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</si>
  <si>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</si>
  <si>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</si>
  <si>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</si>
  <si>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</si>
  <si>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</si>
  <si>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</si>
  <si>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</si>
  <si>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</si>
  <si>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</si>
  <si>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</si>
  <si>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</si>
  <si>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</si>
  <si>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</si>
  <si>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</si>
  <si>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</si>
  <si>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</si>
  <si>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</si>
  <si>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</si>
  <si>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</si>
  <si>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</si>
  <si>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</si>
  <si>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</si>
  <si>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</si>
  <si>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</si>
  <si>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</si>
  <si>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</si>
  <si>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</si>
  <si>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</si>
  <si>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</si>
  <si>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</si>
  <si>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</si>
  <si>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</si>
  <si>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</si>
  <si>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</si>
  <si>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</si>
  <si>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</si>
  <si>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</si>
  <si>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</si>
  <si>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</si>
  <si>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</si>
  <si>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</si>
  <si>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</si>
  <si>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</si>
  <si>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</si>
  <si>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</si>
  <si>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</si>
  <si>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</si>
  <si>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</si>
  <si>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</si>
  <si>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</si>
  <si>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</si>
  <si>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</si>
  <si>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</si>
  <si>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</si>
  <si>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</si>
  <si>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</si>
  <si>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</si>
  <si>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</si>
  <si>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</si>
  <si>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</si>
  <si>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</si>
  <si>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</si>
  <si>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</si>
  <si>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</si>
  <si>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</si>
  <si>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</si>
  <si>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</si>
  <si>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</si>
  <si>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</si>
  <si>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</si>
  <si>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</si>
  <si>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</si>
  <si>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</si>
  <si>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</si>
  <si>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</si>
  <si>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</si>
  <si>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</si>
  <si>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</si>
  <si>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</si>
  <si>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</si>
  <si>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</si>
  <si>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</si>
  <si>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</si>
  <si>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</si>
  <si>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</si>
  <si>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</si>
  <si>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</si>
  <si>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</si>
  <si>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</si>
  <si>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</si>
  <si>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</si>
  <si>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</si>
  <si>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</si>
  <si>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</si>
  <si>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</si>
  <si>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</si>
  <si>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</si>
  <si>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</si>
  <si>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</si>
  <si>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</si>
  <si>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</si>
  <si>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</si>
  <si>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</si>
  <si>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</si>
  <si>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</si>
  <si>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</si>
  <si>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</si>
  <si>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</si>
  <si>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</si>
  <si>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</si>
  <si>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</si>
  <si>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</si>
  <si>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</si>
  <si>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</si>
  <si>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</si>
  <si>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</si>
  <si>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</si>
  <si>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</si>
  <si>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</si>
  <si>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</si>
  <si>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</si>
  <si>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</si>
  <si>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</si>
  <si>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</si>
  <si>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</si>
  <si>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</si>
  <si>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</si>
  <si>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</si>
  <si>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</si>
  <si>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</si>
  <si>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</si>
  <si>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</si>
  <si>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</si>
  <si>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</si>
  <si>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</si>
  <si>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</si>
  <si>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</si>
  <si>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</si>
  <si>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</si>
  <si>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</si>
  <si>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</si>
  <si>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</si>
  <si>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</si>
  <si>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</si>
  <si>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</si>
  <si>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</si>
  <si>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</si>
  <si>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</si>
  <si>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</si>
  <si>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</si>
  <si>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</si>
  <si>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</si>
  <si>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</si>
  <si>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</si>
  <si>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</si>
  <si>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</si>
  <si>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</si>
  <si>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</si>
  <si>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</si>
  <si>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</si>
  <si>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</si>
  <si>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</si>
  <si>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</si>
  <si>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</si>
  <si>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</si>
  <si>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</si>
  <si>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</si>
  <si>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</si>
  <si>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</si>
  <si>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</si>
  <si>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</si>
  <si>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</si>
  <si>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</si>
  <si>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</si>
  <si>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</si>
  <si>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</si>
  <si>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</si>
  <si>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</si>
  <si>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</si>
  <si>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</si>
  <si>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</si>
  <si>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</si>
  <si>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</si>
  <si>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</si>
  <si>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</si>
  <si>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</si>
  <si>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</si>
  <si>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</si>
  <si>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</si>
  <si>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</si>
  <si>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</si>
  <si>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</si>
  <si>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</si>
  <si>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</si>
  <si>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</si>
  <si>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</si>
  <si>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</si>
  <si>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</si>
  <si>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</si>
  <si>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</si>
  <si>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</si>
  <si>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</si>
  <si>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</si>
  <si>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</si>
  <si>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</si>
  <si>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</si>
  <si>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</si>
  <si>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</si>
  <si>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</si>
  <si>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</si>
  <si>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</si>
  <si>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</si>
  <si>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</si>
  <si>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</si>
  <si>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</si>
  <si>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</si>
  <si>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</si>
  <si>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</si>
  <si>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</si>
  <si>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</si>
  <si>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</si>
  <si>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</si>
  <si>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</si>
  <si>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</si>
  <si>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</si>
  <si>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</si>
  <si>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</si>
  <si>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</si>
  <si>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</si>
  <si>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</si>
  <si>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</si>
  <si>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</si>
  <si>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</si>
  <si>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</si>
  <si>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</si>
  <si>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</si>
  <si>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</si>
  <si>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</si>
  <si>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</si>
  <si>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</si>
  <si>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</si>
  <si>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</si>
  <si>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</si>
  <si>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</si>
  <si>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</si>
  <si>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</si>
  <si>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</si>
  <si>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</si>
  <si>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</si>
  <si>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</si>
  <si>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</si>
  <si>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</si>
  <si>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</si>
  <si>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</si>
  <si>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</si>
  <si>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</si>
  <si>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</si>
  <si>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</si>
  <si>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</si>
  <si>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</si>
  <si>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</si>
  <si>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</si>
  <si>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</si>
  <si>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</si>
  <si>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</si>
  <si>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</si>
  <si>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</si>
  <si>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</si>
  <si>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</si>
  <si>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</si>
  <si>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</si>
  <si>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</si>
  <si>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</si>
  <si>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</si>
  <si>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</si>
  <si>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</si>
  <si>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</si>
  <si>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</si>
  <si>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</si>
  <si>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</si>
  <si>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</si>
  <si>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</si>
  <si>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</si>
  <si>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</si>
  <si>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</si>
  <si>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</si>
  <si>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</si>
  <si>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</si>
  <si>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</si>
  <si>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</si>
  <si>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</si>
  <si>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</si>
  <si>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</si>
  <si>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</si>
  <si>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</si>
  <si>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</si>
  <si>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</si>
  <si>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</si>
  <si>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</si>
  <si>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</si>
  <si>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</si>
  <si>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</si>
  <si>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</si>
  <si>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</si>
  <si>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</si>
  <si>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</si>
  <si>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</si>
  <si>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</si>
  <si>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</si>
  <si>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</si>
  <si>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</si>
  <si>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</si>
  <si>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</si>
  <si>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</si>
  <si>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</si>
  <si>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</si>
  <si>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</si>
  <si>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</si>
  <si>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</si>
  <si>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</si>
  <si>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</si>
  <si>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</si>
  <si>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</si>
  <si>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</si>
  <si>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</si>
  <si>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</si>
  <si>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</si>
  <si>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</si>
  <si>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</si>
  <si>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</si>
  <si>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</si>
  <si>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</si>
  <si>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</si>
  <si>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</si>
  <si>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</si>
  <si>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</si>
  <si>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</si>
  <si>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</si>
  <si>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</si>
  <si>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</si>
  <si>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</si>
  <si>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</si>
  <si>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</si>
  <si>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</si>
  <si>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</si>
  <si>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</si>
  <si>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</si>
  <si>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</si>
  <si>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</si>
  <si>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</si>
  <si>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</si>
  <si>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</si>
  <si>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</si>
  <si>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</si>
  <si>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</si>
  <si>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</si>
  <si>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</si>
  <si>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</si>
  <si>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</si>
  <si>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</si>
  <si>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</si>
  <si>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</si>
  <si>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</si>
  <si>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</si>
  <si>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</si>
  <si>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</si>
  <si>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</si>
  <si>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</si>
  <si>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</si>
  <si>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</si>
  <si>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</si>
  <si>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</si>
  <si>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</si>
  <si>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</si>
  <si>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</si>
  <si>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</si>
  <si>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</si>
  <si>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</si>
  <si>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</si>
  <si>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</si>
  <si>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</si>
  <si>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</si>
  <si>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</si>
  <si>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</si>
  <si>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</si>
  <si>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</si>
  <si>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</si>
  <si>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</si>
  <si>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</si>
  <si>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</si>
  <si>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</si>
  <si>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</si>
  <si>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</si>
  <si>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</si>
  <si>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</si>
  <si>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</si>
  <si>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</si>
  <si>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</si>
  <si>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</si>
  <si>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</si>
  <si>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</si>
  <si>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</si>
  <si>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</si>
  <si>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</si>
  <si>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</si>
  <si>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</si>
  <si>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</si>
  <si>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</si>
  <si>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</si>
  <si>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</si>
  <si>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</si>
  <si>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</si>
  <si>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</si>
  <si>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</si>
  <si>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</si>
  <si>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</si>
  <si>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</si>
  <si>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</si>
  <si>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</si>
  <si>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</si>
  <si>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</si>
  <si>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</si>
  <si>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</si>
  <si>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</si>
  <si>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</si>
  <si>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</si>
  <si>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</si>
  <si>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</si>
  <si>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</si>
  <si>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</si>
  <si>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</si>
  <si>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</si>
  <si>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</si>
  <si>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</si>
  <si>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</si>
  <si>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</si>
  <si>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</si>
  <si>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</si>
  <si>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</si>
  <si>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</si>
  <si>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</si>
  <si>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</si>
  <si>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</si>
  <si>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</si>
  <si>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</si>
  <si>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</si>
  <si>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</si>
  <si>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</si>
  <si>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</si>
  <si>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</si>
  <si>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</si>
  <si>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</si>
  <si>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</si>
  <si>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</si>
  <si>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</si>
  <si>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</si>
  <si>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</si>
  <si>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</si>
  <si>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</si>
  <si>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</si>
  <si>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</si>
  <si>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</si>
  <si>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</si>
  <si>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</si>
  <si>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</si>
  <si>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</si>
  <si>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</si>
  <si>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</si>
  <si>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</si>
  <si>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</si>
  <si>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</si>
  <si>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</si>
  <si>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</si>
  <si>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</si>
  <si>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</si>
  <si>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</si>
  <si>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</si>
  <si>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</si>
  <si>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</si>
  <si>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</si>
  <si>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</si>
  <si>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</si>
  <si>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</si>
  <si>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</si>
  <si>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</si>
  <si>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</si>
  <si>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</si>
  <si>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</si>
  <si>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</si>
  <si>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</si>
  <si>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</si>
  <si>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</si>
  <si>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</si>
  <si>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</si>
  <si>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</si>
  <si>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</si>
  <si>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</si>
  <si>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</si>
  <si>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</si>
  <si>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</si>
  <si>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</si>
  <si>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</si>
  <si>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</si>
  <si>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</si>
  <si>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</si>
  <si>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</si>
  <si>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</si>
  <si>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</si>
  <si>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</si>
  <si>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</si>
  <si>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</si>
  <si>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</si>
  <si>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</si>
  <si>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</si>
  <si>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</si>
  <si>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</si>
  <si>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</si>
  <si>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</si>
  <si>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</si>
  <si>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</si>
  <si>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</si>
  <si>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</si>
  <si>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</si>
  <si>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</si>
  <si>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</si>
  <si>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</si>
  <si>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</si>
  <si>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</si>
  <si>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</si>
  <si>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</si>
  <si>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</si>
  <si>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</si>
  <si>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</si>
  <si>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</si>
  <si>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</si>
  <si>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</si>
  <si>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</si>
  <si>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</si>
  <si>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</si>
  <si>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</si>
  <si>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</si>
  <si>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</si>
  <si>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</si>
  <si>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</si>
  <si>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</si>
  <si>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</si>
  <si>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</si>
  <si>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</si>
  <si>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</si>
  <si>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</si>
  <si>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</si>
  <si>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</si>
  <si>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</si>
  <si>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</si>
  <si>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</si>
  <si>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</si>
  <si>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</si>
  <si>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</si>
  <si>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</si>
  <si>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</si>
  <si>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</si>
  <si>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</si>
  <si>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</si>
  <si>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</si>
  <si>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</si>
  <si>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</si>
  <si>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</si>
  <si>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</si>
  <si>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</si>
  <si>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</si>
  <si>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</si>
  <si>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</si>
  <si>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</si>
  <si>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</si>
  <si>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</si>
  <si>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</si>
  <si>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</si>
  <si>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</si>
  <si>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</si>
  <si>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</si>
  <si>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</si>
  <si>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</si>
  <si>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</si>
  <si>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</si>
  <si>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</si>
  <si>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</si>
  <si>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</si>
  <si>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</si>
  <si>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</si>
  <si>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</si>
  <si>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</si>
  <si>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</si>
  <si>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</si>
  <si>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</si>
  <si>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</si>
  <si>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</si>
  <si>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</si>
  <si>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</si>
  <si>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</si>
  <si>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</si>
  <si>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</si>
  <si>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</si>
  <si>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</si>
  <si>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</si>
  <si>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</si>
  <si>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</si>
  <si>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</si>
  <si>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</si>
  <si>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</si>
  <si>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</si>
  <si>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</si>
  <si>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</si>
  <si>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</si>
  <si>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</si>
  <si>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</si>
  <si>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</si>
  <si>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</si>
  <si>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</si>
  <si>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</si>
  <si>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</si>
  <si>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</si>
  <si>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</si>
  <si>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</si>
  <si>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</si>
  <si>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</si>
  <si>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</si>
  <si>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</si>
  <si>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</si>
  <si>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</si>
  <si>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</si>
  <si>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</si>
  <si>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</si>
  <si>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</si>
  <si>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</si>
  <si>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</si>
  <si>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</si>
  <si>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</si>
  <si>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</si>
  <si>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</si>
  <si>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</si>
  <si>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</si>
  <si>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</si>
  <si>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</si>
  <si>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</si>
  <si>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</si>
  <si>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</si>
  <si>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</si>
  <si>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</si>
  <si>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</si>
  <si>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</si>
  <si>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</si>
  <si>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</si>
  <si>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</si>
  <si>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</si>
  <si>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</si>
  <si>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</si>
  <si>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</si>
  <si>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</si>
  <si>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</si>
  <si>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</si>
  <si>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</si>
  <si>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</si>
  <si>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</si>
  <si>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</si>
  <si>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</si>
  <si>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</si>
  <si>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</si>
  <si>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</si>
  <si>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</si>
  <si>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</si>
  <si>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</si>
  <si>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</si>
  <si>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</si>
  <si>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</si>
  <si>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</si>
  <si>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</si>
  <si>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</si>
  <si>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</si>
  <si>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</si>
  <si>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</si>
  <si>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</si>
  <si>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</si>
  <si>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</si>
  <si>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</si>
  <si>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</si>
  <si>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</si>
  <si>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</si>
  <si>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</si>
  <si>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</si>
  <si>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</si>
  <si>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</si>
  <si>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</si>
  <si>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</si>
  <si>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</si>
  <si>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</si>
  <si>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</si>
  <si>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</si>
  <si>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</si>
  <si>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</si>
  <si>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</si>
  <si>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</si>
  <si>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</si>
  <si>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</si>
  <si>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</si>
  <si>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</si>
  <si>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</si>
  <si>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</si>
  <si>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</si>
  <si>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</si>
  <si>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</si>
  <si>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</si>
  <si>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</si>
  <si>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</si>
  <si>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</si>
  <si>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</si>
  <si>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</si>
  <si>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</si>
  <si>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</si>
  <si>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</si>
  <si>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</si>
  <si>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</si>
  <si>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</si>
  <si>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</si>
  <si>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</si>
  <si>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</si>
  <si>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</si>
  <si>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</si>
  <si>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</si>
  <si>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</si>
  <si>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</si>
  <si>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</si>
  <si>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</si>
  <si>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</si>
  <si>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</si>
  <si>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</si>
  <si>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</si>
  <si>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</si>
  <si>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</si>
  <si>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</si>
  <si>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</si>
  <si>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</si>
  <si>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</si>
  <si>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</si>
  <si>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</si>
  <si>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</si>
  <si>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</si>
  <si>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</si>
  <si>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</si>
  <si>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</si>
  <si>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</si>
  <si>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</si>
  <si>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</si>
  <si>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</si>
  <si>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</si>
  <si>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</si>
  <si>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</si>
  <si>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</si>
  <si>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</si>
  <si>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</si>
  <si>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</si>
  <si>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</si>
  <si>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</si>
  <si>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</si>
  <si>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</si>
  <si>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</si>
  <si>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</si>
  <si>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</si>
  <si>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</si>
  <si>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</si>
  <si>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</si>
  <si>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</si>
  <si>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</si>
  <si>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</si>
  <si>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</si>
  <si>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</si>
  <si>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</si>
  <si>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</si>
  <si>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</si>
  <si>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</si>
  <si>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</si>
  <si>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</si>
  <si>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</si>
  <si>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</si>
  <si>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</si>
  <si>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</si>
  <si>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</si>
  <si>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</si>
  <si>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</si>
  <si>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</si>
  <si>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</si>
  <si>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</si>
  <si>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</si>
  <si>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</si>
  <si>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</si>
  <si>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</si>
  <si>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</si>
  <si>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</si>
  <si>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</si>
  <si>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</si>
  <si>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</si>
  <si>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</si>
  <si>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</si>
  <si>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</si>
  <si>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</si>
  <si>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</si>
  <si>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</si>
  <si>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</si>
  <si>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</si>
  <si>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</si>
  <si>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</si>
  <si>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</si>
  <si>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</si>
  <si>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</si>
  <si>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</si>
  <si>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</si>
  <si>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</si>
  <si>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</si>
  <si>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</si>
  <si>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</si>
  <si>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</si>
  <si>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</si>
  <si>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</si>
  <si>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</si>
  <si>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</si>
  <si>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</si>
  <si>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</si>
  <si>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</si>
  <si>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</si>
  <si>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</si>
  <si>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</si>
  <si>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</si>
  <si>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</si>
  <si>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</si>
  <si>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</si>
  <si>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</si>
  <si>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</si>
  <si>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</si>
  <si>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</si>
  <si>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</si>
  <si>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</si>
  <si>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</si>
  <si>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</si>
  <si>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</si>
  <si>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</si>
  <si>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</si>
  <si>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</si>
  <si>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</si>
  <si>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</si>
  <si>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</si>
  <si>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</si>
  <si>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</si>
  <si>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</si>
  <si>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</si>
  <si>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</si>
  <si>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</si>
  <si>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</si>
  <si>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</si>
  <si>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</si>
  <si>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</si>
  <si>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</si>
  <si>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</si>
  <si>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</si>
  <si>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</si>
  <si>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</si>
  <si>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</si>
  <si>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</si>
  <si>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</si>
  <si>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</si>
  <si>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</si>
  <si>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</si>
  <si>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</si>
  <si>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</si>
  <si>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</si>
  <si>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</si>
  <si>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</si>
  <si>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</si>
  <si>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</si>
  <si>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</si>
  <si>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</si>
  <si>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</si>
  <si>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</si>
  <si>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</si>
  <si>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</si>
  <si>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</si>
  <si>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</si>
  <si>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</si>
  <si>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</si>
  <si>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</si>
  <si>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</si>
  <si>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</si>
  <si>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</si>
  <si>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</si>
  <si>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</si>
  <si>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</si>
  <si>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</si>
  <si>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</si>
  <si>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</si>
  <si>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</si>
  <si>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</si>
  <si>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</si>
  <si>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</si>
  <si>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</si>
  <si>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</si>
  <si>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</si>
  <si>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</si>
  <si>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</si>
  <si>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</si>
  <si>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</si>
  <si>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</si>
  <si>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</si>
  <si>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</si>
  <si>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</si>
  <si>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</si>
  <si>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</si>
  <si>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</si>
  <si>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</si>
  <si>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</si>
  <si>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</si>
  <si>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</si>
  <si>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</si>
  <si>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</si>
  <si>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</si>
  <si>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</si>
  <si>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</si>
  <si>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</si>
  <si>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</si>
  <si>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</si>
  <si>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</si>
  <si>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</si>
  <si>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</si>
  <si>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</si>
  <si>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</si>
  <si>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</si>
  <si>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</si>
  <si>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</si>
  <si>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</si>
  <si>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</si>
  <si>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</si>
  <si>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</si>
  <si>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</si>
  <si>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</si>
  <si>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</si>
  <si>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</si>
  <si>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</si>
  <si>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</si>
  <si>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</si>
  <si>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</si>
  <si>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</si>
  <si>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</si>
  <si>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</si>
  <si>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</si>
  <si>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</si>
  <si>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</si>
  <si>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</si>
  <si>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</si>
  <si>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</si>
  <si>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</si>
  <si>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</si>
  <si>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</si>
  <si>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</si>
  <si>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</si>
  <si>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</si>
  <si>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</si>
  <si>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</si>
  <si>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</si>
  <si>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</si>
  <si>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</si>
  <si>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</si>
  <si>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</si>
  <si>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</si>
  <si>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</si>
  <si>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</si>
  <si>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</si>
  <si>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</si>
  <si>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</si>
  <si>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</si>
  <si>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</si>
  <si>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</si>
  <si>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</si>
  <si>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</si>
  <si>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</si>
  <si>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</si>
  <si>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</si>
  <si>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</si>
  <si>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</si>
  <si>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</si>
  <si>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</si>
  <si>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</si>
  <si>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</si>
  <si>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</si>
  <si>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</si>
  <si>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</si>
  <si>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</si>
  <si>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</si>
  <si>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</si>
  <si>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</si>
  <si>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</si>
  <si>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</si>
  <si>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</si>
  <si>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</si>
  <si>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</si>
  <si>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</si>
  <si>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</si>
  <si>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</si>
  <si>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</si>
  <si>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</si>
  <si>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</si>
  <si>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</si>
  <si>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</si>
  <si>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</si>
  <si>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</si>
  <si>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</si>
  <si>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</si>
  <si>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</si>
  <si>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</si>
  <si>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</si>
  <si>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</si>
  <si>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</si>
  <si>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</si>
  <si>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</si>
  <si>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</si>
  <si>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</si>
  <si>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</si>
  <si>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</si>
  <si>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</si>
  <si>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</si>
  <si>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</si>
  <si>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</si>
  <si>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</si>
  <si>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</si>
  <si>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</si>
  <si>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</si>
  <si>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</si>
  <si>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</si>
  <si>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</si>
  <si>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</si>
  <si>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</si>
  <si>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</si>
  <si>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</si>
  <si>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</si>
  <si>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</si>
  <si>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</si>
  <si>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</si>
  <si>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</si>
  <si>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</si>
  <si>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</si>
  <si>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</si>
  <si>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</si>
  <si>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</si>
  <si>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</si>
  <si>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</si>
  <si>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</si>
  <si>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</si>
  <si>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</si>
  <si>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</si>
  <si>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</si>
  <si>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</si>
  <si>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</si>
  <si>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</si>
  <si>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</si>
  <si>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</si>
  <si>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</si>
  <si>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</si>
  <si>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</si>
  <si>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</si>
  <si>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</si>
  <si>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</si>
  <si>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</si>
  <si>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</si>
  <si>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</si>
  <si>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</si>
  <si>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</si>
  <si>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</si>
  <si>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</si>
  <si>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</si>
  <si>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</si>
  <si>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</si>
  <si>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</si>
  <si>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</si>
  <si>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</si>
  <si>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</si>
  <si>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</si>
  <si>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</si>
  <si>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</si>
  <si>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</si>
  <si>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</si>
  <si>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</si>
  <si>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</si>
  <si>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</si>
  <si>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</si>
  <si>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</si>
  <si>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</si>
  <si>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</si>
  <si>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</si>
  <si>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</si>
  <si>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</si>
  <si>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</si>
  <si>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</si>
  <si>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</si>
  <si>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</si>
  <si>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</si>
  <si>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</si>
  <si>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</si>
  <si>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</si>
  <si>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</si>
  <si>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</si>
  <si>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</si>
  <si>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</si>
  <si>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</si>
  <si>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</si>
  <si>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</si>
  <si>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</si>
  <si>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</si>
  <si>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</si>
  <si>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</si>
  <si>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</si>
  <si>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</si>
  <si>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</si>
  <si>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</si>
  <si>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</si>
  <si>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</si>
  <si>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</si>
  <si>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</si>
  <si>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</si>
  <si>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</si>
  <si>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</si>
  <si>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</si>
  <si>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</si>
  <si>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</si>
  <si>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</si>
  <si>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</si>
  <si>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</si>
  <si>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</si>
  <si>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</si>
  <si>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</si>
  <si>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</si>
  <si>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</si>
  <si>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</si>
  <si>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</si>
  <si>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</si>
  <si>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</si>
  <si>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</si>
  <si>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</si>
  <si>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</si>
  <si>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</si>
  <si>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</si>
  <si>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</si>
  <si>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</si>
  <si>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</si>
  <si>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</si>
  <si>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</si>
  <si>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</si>
  <si>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</si>
  <si>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</si>
  <si>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</si>
  <si>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</si>
  <si>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</si>
  <si>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</si>
  <si>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</si>
  <si>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</si>
  <si>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</si>
  <si>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</si>
  <si>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</si>
  <si>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</si>
  <si>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</si>
  <si>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</si>
  <si>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</si>
  <si>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</si>
  <si>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</si>
  <si>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</si>
  <si>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</si>
  <si>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</si>
  <si>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</si>
  <si>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</si>
  <si>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</si>
  <si>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</si>
  <si>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</si>
  <si>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</si>
  <si>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</si>
  <si>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</si>
  <si>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</si>
  <si>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</si>
  <si>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</si>
  <si>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</si>
  <si>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</si>
  <si>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</si>
  <si>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</si>
  <si>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</si>
  <si>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</si>
  <si>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</si>
  <si>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</si>
  <si>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</si>
  <si>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</si>
  <si>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</si>
  <si>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</si>
  <si>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</si>
  <si>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</si>
  <si>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</si>
  <si>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</si>
  <si>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</si>
  <si>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</si>
  <si>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</si>
  <si>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</si>
  <si>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</si>
  <si>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</si>
  <si>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</si>
  <si>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</si>
  <si>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</si>
  <si>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</si>
  <si>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</si>
  <si>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</si>
  <si>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</si>
  <si>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</si>
  <si>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</si>
  <si>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</si>
  <si>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</si>
  <si>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</si>
  <si>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</si>
  <si>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</si>
  <si>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</si>
  <si>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</si>
  <si>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</si>
  <si>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</si>
  <si>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</si>
  <si>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</si>
  <si>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</si>
  <si>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</si>
  <si>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</si>
  <si>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</si>
  <si>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</si>
  <si>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</si>
  <si>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</si>
  <si>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</si>
  <si>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</si>
  <si>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</si>
  <si>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</si>
  <si>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</si>
  <si>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</si>
  <si>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</si>
  <si>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</si>
  <si>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</si>
  <si>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</si>
  <si>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</si>
  <si>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</si>
  <si>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</si>
  <si>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</si>
  <si>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</si>
  <si>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</si>
  <si>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</si>
  <si>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</si>
  <si>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</si>
  <si>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</si>
  <si>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</si>
  <si>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</si>
  <si>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</si>
  <si>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</si>
  <si>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</si>
  <si>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</si>
  <si>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</si>
  <si>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</si>
  <si>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</si>
  <si>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</si>
  <si>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</si>
  <si>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</si>
  <si>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</si>
  <si>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</si>
  <si>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</si>
  <si>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</si>
  <si>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</si>
  <si>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</si>
  <si>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</si>
  <si>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</si>
  <si>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</si>
  <si>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</si>
  <si>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</si>
  <si>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</si>
  <si>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</si>
  <si>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</si>
  <si>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</si>
  <si>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</si>
  <si>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</si>
  <si>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</si>
  <si>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</si>
  <si>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</si>
  <si>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</si>
  <si>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</si>
  <si>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</si>
  <si>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</si>
  <si>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</si>
  <si>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</si>
  <si>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</si>
  <si>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</si>
  <si>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</si>
  <si>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</si>
  <si>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</si>
  <si>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</si>
  <si>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</si>
  <si>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</si>
  <si>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</si>
  <si>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</si>
  <si>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</si>
  <si>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</si>
  <si>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</si>
  <si>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</si>
  <si>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</si>
  <si>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</si>
  <si>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</si>
  <si>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</si>
  <si>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</si>
  <si>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</si>
  <si>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</si>
  <si>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</si>
  <si>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</si>
  <si>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</si>
  <si>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</si>
  <si>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</si>
  <si>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</si>
  <si>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</si>
  <si>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</si>
  <si>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</si>
  <si>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</si>
  <si>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</si>
  <si>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</si>
  <si>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</si>
  <si>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</si>
  <si>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</si>
  <si>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</si>
  <si>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</si>
  <si>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</si>
  <si>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</si>
  <si>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</si>
  <si>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</si>
  <si>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</si>
  <si>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</si>
  <si>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</si>
  <si>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</si>
  <si>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</si>
  <si>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</si>
  <si>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</si>
  <si>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</si>
  <si>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</si>
  <si>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</si>
  <si>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</si>
  <si>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</si>
  <si>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</si>
  <si>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</si>
  <si>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</si>
  <si>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</si>
  <si>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</si>
  <si>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</si>
  <si>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</si>
  <si>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</si>
  <si>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</si>
  <si>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</si>
  <si>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</si>
  <si>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</si>
  <si>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</si>
  <si>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</si>
  <si>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</si>
  <si>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</si>
  <si>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</si>
  <si>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</si>
  <si>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</si>
  <si>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</si>
  <si>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</si>
  <si>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</si>
  <si>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</si>
  <si>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</si>
  <si>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</si>
  <si>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</si>
  <si>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</si>
  <si>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</si>
  <si>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</si>
  <si>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</si>
  <si>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</si>
  <si>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</si>
  <si>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</si>
  <si>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</si>
  <si>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</si>
  <si>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</si>
  <si>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</si>
  <si>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</si>
  <si>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</si>
  <si>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</si>
  <si>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</si>
  <si>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</si>
  <si>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</si>
  <si>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</si>
  <si>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</si>
  <si>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</si>
  <si>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</si>
  <si>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</si>
  <si>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</si>
  <si>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</si>
  <si>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</si>
  <si>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</si>
  <si>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</si>
  <si>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</si>
  <si>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</si>
  <si>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</si>
  <si>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</si>
  <si>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</si>
  <si>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</si>
  <si>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</si>
  <si>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</si>
  <si>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</si>
  <si>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</si>
  <si>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</si>
  <si>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</si>
  <si>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</si>
  <si>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</si>
  <si>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</si>
  <si>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</si>
  <si>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</si>
  <si>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</si>
  <si>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</si>
  <si>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</si>
  <si>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</si>
  <si>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</si>
  <si>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</si>
  <si>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</si>
  <si>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</si>
  <si>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</si>
  <si>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</si>
  <si>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</si>
  <si>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</si>
  <si>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</si>
  <si>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</si>
  <si>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</si>
  <si>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</si>
  <si>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</si>
  <si>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</si>
  <si>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</si>
  <si>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</si>
  <si>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</si>
  <si>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</si>
  <si>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</si>
  <si>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</si>
  <si>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</si>
  <si>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</si>
  <si>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</si>
  <si>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</si>
  <si>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</si>
  <si>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</si>
  <si>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</si>
  <si>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</si>
  <si>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</si>
  <si>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</si>
  <si>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</si>
  <si>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</si>
  <si>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</si>
  <si>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</si>
  <si>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</si>
  <si>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</si>
  <si>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</si>
  <si>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</si>
  <si>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</si>
  <si>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</si>
  <si>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</si>
  <si>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</si>
  <si>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</si>
  <si>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</si>
  <si>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</si>
  <si>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</si>
  <si>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</si>
  <si>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</si>
  <si>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</si>
  <si>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</si>
  <si>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</si>
  <si>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</si>
  <si>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</si>
  <si>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</si>
  <si>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</si>
  <si>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</si>
  <si>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</si>
  <si>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</si>
  <si>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</si>
  <si>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</si>
  <si>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</si>
  <si>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</si>
  <si>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</si>
  <si>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</si>
  <si>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</si>
  <si>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</si>
  <si>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</si>
  <si>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</si>
  <si>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</si>
  <si>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</si>
  <si>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</si>
  <si>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</si>
  <si>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</si>
  <si>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</si>
  <si>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</si>
  <si>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</si>
  <si>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</si>
  <si>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</si>
  <si>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</si>
  <si>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</si>
  <si>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</si>
  <si>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</si>
  <si>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</si>
  <si>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</si>
  <si>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</si>
  <si>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</si>
  <si>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</si>
  <si>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</si>
  <si>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</si>
  <si>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</si>
  <si>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</si>
  <si>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</si>
  <si>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</si>
  <si>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</si>
  <si>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</si>
  <si>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</si>
  <si>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</si>
  <si>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</si>
  <si>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</si>
  <si>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</si>
  <si>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</si>
  <si>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</si>
  <si>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</si>
  <si>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</si>
  <si>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</si>
  <si>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</si>
  <si>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</si>
  <si>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</si>
  <si>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</si>
  <si>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</si>
  <si>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</si>
  <si>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</si>
  <si>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</si>
  <si>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</si>
  <si>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</si>
  <si>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</si>
  <si>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</si>
  <si>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</si>
  <si>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</si>
  <si>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</si>
  <si>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</si>
  <si>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</si>
  <si>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</si>
  <si>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</si>
  <si>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</si>
  <si>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</si>
  <si>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</si>
  <si>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</si>
  <si>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</si>
  <si>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</si>
  <si>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</si>
  <si>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</si>
  <si>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</si>
  <si>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</si>
  <si>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</si>
  <si>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</si>
  <si>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</si>
  <si>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</si>
  <si>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</si>
  <si>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</si>
  <si>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</si>
  <si>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</si>
  <si>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</si>
  <si>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</si>
  <si>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</si>
  <si>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</si>
  <si>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</si>
  <si>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</si>
  <si>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</si>
  <si>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</si>
  <si>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</si>
  <si>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</si>
  <si>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</si>
  <si>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</si>
  <si>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</si>
  <si>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</si>
  <si>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</si>
  <si>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</si>
  <si>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</si>
  <si>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</si>
  <si>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</si>
  <si>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</si>
  <si>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</si>
  <si>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</si>
  <si>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</si>
  <si>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</si>
  <si>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</si>
  <si>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</si>
  <si>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</si>
  <si>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</si>
  <si>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</si>
  <si>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</si>
  <si>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</si>
  <si>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</si>
  <si>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</si>
  <si>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</si>
  <si>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</si>
  <si>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</si>
  <si>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</si>
  <si>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</si>
  <si>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</si>
  <si>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</si>
  <si>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</si>
  <si>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</si>
  <si>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</si>
  <si>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</si>
  <si>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</si>
  <si>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</si>
  <si>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</si>
  <si>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</si>
  <si>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</si>
  <si>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</si>
  <si>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</si>
  <si>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</si>
  <si>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</si>
  <si>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</si>
  <si>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</si>
  <si>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</si>
  <si>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</si>
  <si>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</si>
  <si>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</si>
  <si>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</si>
  <si>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</si>
  <si>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</si>
  <si>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</si>
  <si>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</si>
  <si>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</si>
  <si>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</si>
  <si>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</si>
  <si>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</si>
  <si>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</si>
  <si>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</si>
  <si>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</si>
  <si>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</si>
  <si>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</si>
  <si>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</si>
  <si>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</si>
  <si>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</si>
  <si>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</si>
  <si>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</si>
  <si>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</si>
  <si>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</si>
  <si>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</si>
  <si>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</si>
  <si>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</si>
  <si>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</si>
  <si>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</si>
  <si>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</si>
  <si>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</si>
  <si>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</si>
  <si>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</si>
  <si>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</si>
  <si>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</si>
  <si>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</si>
  <si>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</si>
  <si>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</si>
  <si>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</si>
  <si>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</si>
  <si>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</si>
  <si>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</si>
  <si>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</si>
  <si>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</si>
  <si>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</si>
  <si>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</si>
  <si>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</si>
  <si>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</si>
  <si>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</si>
  <si>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</si>
  <si>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</si>
  <si>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</si>
  <si>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</si>
  <si>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</si>
  <si>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</si>
  <si>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</si>
  <si>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</si>
  <si>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</si>
  <si>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</si>
  <si>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</si>
  <si>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</si>
  <si>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</si>
  <si>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</si>
  <si>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</si>
  <si>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</si>
  <si>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</si>
  <si>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</si>
  <si>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</si>
  <si>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</si>
  <si>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</si>
  <si>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</si>
  <si>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</si>
  <si>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</si>
  <si>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</si>
  <si>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</si>
  <si>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</si>
  <si>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</si>
  <si>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</si>
  <si>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</si>
  <si>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</si>
  <si>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</si>
  <si>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</si>
  <si>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</si>
  <si>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</si>
  <si>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</si>
  <si>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</si>
  <si>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</si>
  <si>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</si>
  <si>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</si>
  <si>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</si>
  <si>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</si>
  <si>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</si>
  <si>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</si>
  <si>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</si>
  <si>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</si>
  <si>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</si>
  <si>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</si>
  <si>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</si>
  <si>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</si>
  <si>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</si>
  <si>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</si>
  <si>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</si>
  <si>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</si>
  <si>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</si>
  <si>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</si>
  <si>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</si>
  <si>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</si>
  <si>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</si>
  <si>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</si>
  <si>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</si>
  <si>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</si>
  <si>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</si>
  <si>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</si>
  <si>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</si>
  <si>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</si>
  <si>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</si>
  <si>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</si>
  <si>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</si>
  <si>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</si>
  <si>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</si>
  <si>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</si>
  <si>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</si>
  <si>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</si>
  <si>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</si>
  <si>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</si>
  <si>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</si>
  <si>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</si>
  <si>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</si>
  <si>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</si>
  <si>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</si>
  <si>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</si>
  <si>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</si>
  <si>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</si>
  <si>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</si>
  <si>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</si>
  <si>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</si>
  <si>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</si>
  <si>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</si>
  <si>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</si>
  <si>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</si>
  <si>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</si>
  <si>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</si>
  <si>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</si>
  <si>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</si>
  <si>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</si>
  <si>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</si>
  <si>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</si>
  <si>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</si>
  <si>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</si>
  <si>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</si>
  <si>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</si>
  <si>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</si>
  <si>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</si>
  <si>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</si>
  <si>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</si>
  <si>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</si>
  <si>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</si>
  <si>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</si>
  <si>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</si>
  <si>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</si>
  <si>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</si>
  <si>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</si>
  <si>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</si>
  <si>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</si>
  <si>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</si>
  <si>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</si>
  <si>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</si>
  <si>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</si>
  <si>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</si>
  <si>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</si>
  <si>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</si>
  <si>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</si>
  <si>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</si>
  <si>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</si>
  <si>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</si>
  <si>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</si>
  <si>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</si>
  <si>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</si>
  <si>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</si>
  <si>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</si>
  <si>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</si>
  <si>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</si>
  <si>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</si>
  <si>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</si>
  <si>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</si>
  <si>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</si>
  <si>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</si>
  <si>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</si>
  <si>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</si>
  <si>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</si>
  <si>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</si>
  <si>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</si>
  <si>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</si>
  <si>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</si>
  <si>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</si>
  <si>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</si>
  <si>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</si>
  <si>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</si>
  <si>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</si>
  <si>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</si>
  <si>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</si>
  <si>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</si>
  <si>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</si>
  <si>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</si>
  <si>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</si>
  <si>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</si>
  <si>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</si>
  <si>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</si>
  <si>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</si>
  <si>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</si>
  <si>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</si>
  <si>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</si>
  <si>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</si>
  <si>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</si>
  <si>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</si>
  <si>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</si>
  <si>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</si>
  <si>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</si>
  <si>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</si>
  <si>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</si>
  <si>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</si>
  <si>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</si>
  <si>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</si>
  <si>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</si>
  <si>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</si>
  <si>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</si>
  <si>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</si>
  <si>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</si>
  <si>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</si>
  <si>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</si>
  <si>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</si>
  <si>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</si>
  <si>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</si>
  <si>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</si>
  <si>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</si>
  <si>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</si>
  <si>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</si>
  <si>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</si>
  <si>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</si>
  <si>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</si>
  <si>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</si>
  <si>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</si>
  <si>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</si>
  <si>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</si>
  <si>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</si>
  <si>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</si>
  <si>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</si>
  <si>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</si>
  <si>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</si>
  <si>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</si>
  <si>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</si>
  <si>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</si>
  <si>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</si>
  <si>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</si>
  <si>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</si>
  <si>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</si>
  <si>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</si>
  <si>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</si>
  <si>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</si>
  <si>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</si>
  <si>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</si>
  <si>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</si>
  <si>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</si>
  <si>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</si>
  <si>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</si>
  <si>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</si>
  <si>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</si>
  <si>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</si>
  <si>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</si>
  <si>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</si>
  <si>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</si>
  <si>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</si>
  <si>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</si>
  <si>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</si>
  <si>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</si>
  <si>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</si>
  <si>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</si>
  <si>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</si>
  <si>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</si>
  <si>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</si>
  <si>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</si>
  <si>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</si>
  <si>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</si>
  <si>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</si>
  <si>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</si>
  <si>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</si>
  <si>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</si>
  <si>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</si>
  <si>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</si>
  <si>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</si>
  <si>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</si>
  <si>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</si>
  <si>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</si>
  <si>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</si>
  <si>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</si>
  <si>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</si>
  <si>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</si>
  <si>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</si>
  <si>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</si>
  <si>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</si>
  <si>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</si>
  <si>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</si>
  <si>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</si>
  <si>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</si>
  <si>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</si>
  <si>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</si>
  <si>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</si>
  <si>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</si>
  <si>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</si>
  <si>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</si>
  <si>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</si>
  <si>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</si>
  <si>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</si>
  <si>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</si>
  <si>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</si>
  <si>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</si>
  <si>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</si>
  <si>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</si>
  <si>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</si>
  <si>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</si>
  <si>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</si>
  <si>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</si>
  <si>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</si>
  <si>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</si>
  <si>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</si>
  <si>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</si>
  <si>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</si>
  <si>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</si>
  <si>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</si>
  <si>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</si>
  <si>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</si>
  <si>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</si>
  <si>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</si>
  <si>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</si>
  <si>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</si>
  <si>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</si>
  <si>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</si>
  <si>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</si>
  <si>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</si>
  <si>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</si>
  <si>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</si>
  <si>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</si>
  <si>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</si>
  <si>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</si>
  <si>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</si>
  <si>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</si>
  <si>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</si>
  <si>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</si>
  <si>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</si>
  <si>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</si>
  <si>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</si>
  <si>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</si>
  <si>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</si>
  <si>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</si>
  <si>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</si>
  <si>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</si>
  <si>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</si>
  <si>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</si>
  <si>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</si>
  <si>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</si>
  <si>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</si>
  <si>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</si>
  <si>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</si>
  <si>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</si>
  <si>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</si>
  <si>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</si>
  <si>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</si>
  <si>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</si>
  <si>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</si>
  <si>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</si>
  <si>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</si>
  <si>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</si>
  <si>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</si>
  <si>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</si>
  <si>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</si>
  <si>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</si>
  <si>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</si>
  <si>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</si>
  <si>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</si>
  <si>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</si>
  <si>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</si>
  <si>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</si>
  <si>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</si>
  <si>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</si>
  <si>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</si>
  <si>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</si>
  <si>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</si>
  <si>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</si>
  <si>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</si>
  <si>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</si>
  <si>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</si>
  <si>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</si>
  <si>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</si>
  <si>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</si>
  <si>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</si>
  <si>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</si>
  <si>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</si>
  <si>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</si>
  <si>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</si>
  <si>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</si>
  <si>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</si>
  <si>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</si>
  <si>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</si>
  <si>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</si>
  <si>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</si>
  <si>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</si>
  <si>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</si>
  <si>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</si>
  <si>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</si>
  <si>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</si>
  <si>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</si>
  <si>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</si>
  <si>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</si>
  <si>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</si>
  <si>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</si>
  <si>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</si>
  <si>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</si>
  <si>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</si>
  <si>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</si>
  <si>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</si>
  <si>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</si>
  <si>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</si>
  <si>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</si>
  <si>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</si>
  <si>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</si>
  <si>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</si>
  <si>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</si>
  <si>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</si>
  <si>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</si>
  <si>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</si>
  <si>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</si>
  <si>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</si>
  <si>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</si>
  <si>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</si>
  <si>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</si>
  <si>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</si>
  <si>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</si>
  <si>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</si>
  <si>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</si>
  <si>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</si>
  <si>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</si>
  <si>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</si>
  <si>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</si>
  <si>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</si>
  <si>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</si>
  <si>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</si>
  <si>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</si>
  <si>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</si>
  <si>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</si>
  <si>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</si>
  <si>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</si>
  <si>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</si>
  <si>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</si>
  <si>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</si>
  <si>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</si>
  <si>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</si>
  <si>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</si>
  <si>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</si>
  <si>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</si>
  <si>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</si>
  <si>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</si>
  <si>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</si>
  <si>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</si>
  <si>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</si>
  <si>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</si>
  <si>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</si>
  <si>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</si>
  <si>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</si>
  <si>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</si>
  <si>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</si>
  <si>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</si>
  <si>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</si>
  <si>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</si>
  <si>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</si>
  <si>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</si>
  <si>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</si>
  <si>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</si>
  <si>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</si>
  <si>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</si>
  <si>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</si>
  <si>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</si>
  <si>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</si>
  <si>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</si>
  <si>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</si>
  <si>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</si>
  <si>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</si>
  <si>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</si>
  <si>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</si>
  <si>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</si>
  <si>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</si>
  <si>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</si>
  <si>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</si>
  <si>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</si>
  <si>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</si>
  <si>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</si>
  <si>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</si>
  <si>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</si>
  <si>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</si>
  <si>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</si>
  <si>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</si>
  <si>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</si>
  <si>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</si>
  <si>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</si>
  <si>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</si>
  <si>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</si>
  <si>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</si>
  <si>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</si>
  <si>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</si>
  <si>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</si>
  <si>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</si>
  <si>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</si>
  <si>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</si>
  <si>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</si>
  <si>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</si>
  <si>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</si>
  <si>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</si>
  <si>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</si>
  <si>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</si>
  <si>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</si>
  <si>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</si>
  <si>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</si>
  <si>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</si>
  <si>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</si>
  <si>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</si>
  <si>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</si>
  <si>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</si>
  <si>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</si>
  <si>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</si>
  <si>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</si>
  <si>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</si>
  <si>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</si>
  <si>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</si>
  <si>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</si>
  <si>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</si>
  <si>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</si>
  <si>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</si>
  <si>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</si>
  <si>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</si>
  <si>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</si>
  <si>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</si>
  <si>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</si>
  <si>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</si>
  <si>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</si>
  <si>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</si>
  <si>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</si>
  <si>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</si>
  <si>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</si>
  <si>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</si>
  <si>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</si>
  <si>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</si>
  <si>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</si>
  <si>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</si>
  <si>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</si>
  <si>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</si>
  <si>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</si>
  <si>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</si>
  <si>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</si>
  <si>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</si>
  <si>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</si>
  <si>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</si>
  <si>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</si>
  <si>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</si>
  <si>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</si>
  <si>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</si>
  <si>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</si>
  <si>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</si>
  <si>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</si>
  <si>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</si>
  <si>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</si>
  <si>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</si>
  <si>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</si>
  <si>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</si>
  <si>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</si>
  <si>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</si>
  <si>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</si>
  <si>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</si>
  <si>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</si>
  <si>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</si>
  <si>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</si>
  <si>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</si>
  <si>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</si>
  <si>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</si>
  <si>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</si>
  <si>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</si>
  <si>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</si>
  <si>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</si>
  <si>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</si>
  <si>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</si>
  <si>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</si>
  <si>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</si>
  <si>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</si>
  <si>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</si>
  <si>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</si>
  <si>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</si>
  <si>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</si>
  <si>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</si>
  <si>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</si>
  <si>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</si>
  <si>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</si>
  <si>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</si>
  <si>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</si>
  <si>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</si>
  <si>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</si>
  <si>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</si>
  <si>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</si>
  <si>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</si>
  <si>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</si>
  <si>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</si>
  <si>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</si>
  <si>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</si>
  <si>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</si>
  <si>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</si>
  <si>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</si>
  <si>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</si>
  <si>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</si>
  <si>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</si>
  <si>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</si>
  <si>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</si>
  <si>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</si>
  <si>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</si>
  <si>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</si>
  <si>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</si>
  <si>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</si>
  <si>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</si>
  <si>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</si>
  <si>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</si>
  <si>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</si>
  <si>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</si>
  <si>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</si>
  <si>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</si>
  <si>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</si>
  <si>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</si>
  <si>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</si>
  <si>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</si>
  <si>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</si>
  <si>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</si>
  <si>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</si>
  <si>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</si>
  <si>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</si>
  <si>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</si>
  <si>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</si>
  <si>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</si>
  <si>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</si>
  <si>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</si>
  <si>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</si>
  <si>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</si>
  <si>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</si>
  <si>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</si>
  <si>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</si>
  <si>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</si>
  <si>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</si>
  <si>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</si>
  <si>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</si>
  <si>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</si>
  <si>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</si>
  <si>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</si>
  <si>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</si>
  <si>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</si>
  <si>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</si>
  <si>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</si>
  <si>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</si>
  <si>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</si>
  <si>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</si>
  <si>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</si>
  <si>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</si>
  <si>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</si>
  <si>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</si>
  <si>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</si>
  <si>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</si>
  <si>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</si>
  <si>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</si>
  <si>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</si>
  <si>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</si>
  <si>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</si>
  <si>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</si>
  <si>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</si>
  <si>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</si>
  <si>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</si>
  <si>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</si>
  <si>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</si>
  <si>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</si>
  <si>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</si>
  <si>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</si>
  <si>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</si>
  <si>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</si>
  <si>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</si>
  <si>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</si>
  <si>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</si>
  <si>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</si>
  <si>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</si>
  <si>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</si>
  <si>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</si>
  <si>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</si>
  <si>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</si>
  <si>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</si>
  <si>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</si>
  <si>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</si>
  <si>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</si>
  <si>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</si>
  <si>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</si>
  <si>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</si>
  <si>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</si>
  <si>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</si>
  <si>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</si>
  <si>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</si>
  <si>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</si>
  <si>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</si>
  <si>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</si>
  <si>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</si>
  <si>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</si>
  <si>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</si>
  <si>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</si>
  <si>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</si>
  <si>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</si>
  <si>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</si>
  <si>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</si>
  <si>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</si>
  <si>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</si>
  <si>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</si>
  <si>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</si>
  <si>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</si>
  <si>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</si>
  <si>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</si>
  <si>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</si>
  <si>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</si>
  <si>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</si>
  <si>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</si>
  <si>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</si>
  <si>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</si>
  <si>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</si>
  <si>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</si>
  <si>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</si>
  <si>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</si>
  <si>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</si>
  <si>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</si>
  <si>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</si>
  <si>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</si>
  <si>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</si>
  <si>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</si>
  <si>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</si>
  <si>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</si>
  <si>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</si>
  <si>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</si>
  <si>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</si>
  <si>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</si>
  <si>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</si>
  <si>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</si>
  <si>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</si>
  <si>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</si>
  <si>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</si>
  <si>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</si>
  <si>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</si>
  <si>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</si>
  <si>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</si>
  <si>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</si>
  <si>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</si>
  <si>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</si>
  <si>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</si>
  <si>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</si>
  <si>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</si>
  <si>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</si>
  <si>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</si>
  <si>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</si>
  <si>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</si>
  <si>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</si>
  <si>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</si>
  <si>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</si>
  <si>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</si>
  <si>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</si>
  <si>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</si>
  <si>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</si>
  <si>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</si>
  <si>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</si>
  <si>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</si>
  <si>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</si>
  <si>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</si>
  <si>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</si>
  <si>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</si>
  <si>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</si>
  <si>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</si>
  <si>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</si>
  <si>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</si>
  <si>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</si>
  <si>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</si>
  <si>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</si>
  <si>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</si>
  <si>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</si>
  <si>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</si>
  <si>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</si>
  <si>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</si>
  <si>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</si>
  <si>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</si>
  <si>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</si>
  <si>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</si>
  <si>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</si>
  <si>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</si>
  <si>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</si>
  <si>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</si>
  <si>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</si>
  <si>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</si>
  <si>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</si>
  <si>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</si>
  <si>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</si>
  <si>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</si>
  <si>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</si>
  <si>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</si>
  <si>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</si>
  <si>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</si>
  <si>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</si>
  <si>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</si>
  <si>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</si>
  <si>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</si>
  <si>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</si>
  <si>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</si>
  <si>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</si>
  <si>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</si>
  <si>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</si>
  <si>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</si>
  <si>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</si>
  <si>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</si>
  <si>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</si>
  <si>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</si>
  <si>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</si>
  <si>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</si>
  <si>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</si>
  <si>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</si>
  <si>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</si>
  <si>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</si>
  <si>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</si>
  <si>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</si>
  <si>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</si>
  <si>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</si>
  <si>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</si>
  <si>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</si>
  <si>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</si>
  <si>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</si>
  <si>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</si>
  <si>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</si>
  <si>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</si>
  <si>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</si>
  <si>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</si>
  <si>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</si>
  <si>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</si>
  <si>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</si>
  <si>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</si>
  <si>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</si>
  <si>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</si>
  <si>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</si>
  <si>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</si>
  <si>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</si>
  <si>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</si>
  <si>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</si>
  <si>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</si>
  <si>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</si>
  <si>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</si>
  <si>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</si>
  <si>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</si>
  <si>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</si>
  <si>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</si>
  <si>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</si>
  <si>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</si>
  <si>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</si>
  <si>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</si>
  <si>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</si>
  <si>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</si>
  <si>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</si>
  <si>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</si>
  <si>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</si>
  <si>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</si>
  <si>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</si>
  <si>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</si>
  <si>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</si>
  <si>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</si>
  <si>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</si>
  <si>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</si>
  <si>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</si>
  <si>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</si>
  <si>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</si>
  <si>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</si>
  <si>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</si>
  <si>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</si>
  <si>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</si>
  <si>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</si>
  <si>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</si>
  <si>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</si>
  <si>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</si>
  <si>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</si>
  <si>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</si>
  <si>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</si>
  <si>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</si>
  <si>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</si>
  <si>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</si>
  <si>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</si>
  <si>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</si>
  <si>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</si>
  <si>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</si>
  <si>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</si>
  <si>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</si>
  <si>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</si>
  <si>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</si>
  <si>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</si>
  <si>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</si>
  <si>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</si>
  <si>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</si>
  <si>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</si>
  <si>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</si>
  <si>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</si>
  <si>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</si>
  <si>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</si>
  <si>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</si>
  <si>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</si>
  <si>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</si>
  <si>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</si>
  <si>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</si>
  <si>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</si>
  <si>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</si>
  <si>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</si>
  <si>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</si>
  <si>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</si>
  <si>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</si>
  <si>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</si>
  <si>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</si>
  <si>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</si>
  <si>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</si>
  <si>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</si>
  <si>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</si>
  <si>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</si>
  <si>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</si>
  <si>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</si>
  <si>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</si>
  <si>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</si>
  <si>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</si>
  <si>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</si>
  <si>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</si>
  <si>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</si>
  <si>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</si>
  <si>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</si>
  <si>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</si>
  <si>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</si>
  <si>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</si>
  <si>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</si>
  <si>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</si>
  <si>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</si>
  <si>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</si>
  <si>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</si>
  <si>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</si>
  <si>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</si>
  <si>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</si>
  <si>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</si>
  <si>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</si>
  <si>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</si>
  <si>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</si>
  <si>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</si>
  <si>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</si>
  <si>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</si>
  <si>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</si>
  <si>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</si>
  <si>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</si>
  <si>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</si>
  <si>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</si>
  <si>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</si>
  <si>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</si>
  <si>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</si>
  <si>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</si>
  <si>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</si>
  <si>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</si>
  <si>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</si>
  <si>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</si>
  <si>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</si>
  <si>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</si>
  <si>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</si>
  <si>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</si>
  <si>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</si>
  <si>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</si>
  <si>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</si>
  <si>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</si>
  <si>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</si>
  <si>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</si>
  <si>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</si>
  <si>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</si>
  <si>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</si>
  <si>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</si>
  <si>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</si>
  <si>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</si>
  <si>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</si>
  <si>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</si>
  <si>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</si>
  <si>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</si>
  <si>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</si>
  <si>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</si>
  <si>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</si>
  <si>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</si>
  <si>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</si>
  <si>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</si>
  <si>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</si>
  <si>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</si>
  <si>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</si>
  <si>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</si>
  <si>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</si>
  <si>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</si>
  <si>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</si>
  <si>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</si>
  <si>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</si>
  <si>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</si>
  <si>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</si>
  <si>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</si>
  <si>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</si>
  <si>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</si>
  <si>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</si>
  <si>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</si>
  <si>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</si>
  <si>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</si>
  <si>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</si>
  <si>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</si>
  <si>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</si>
  <si>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</si>
  <si>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</si>
  <si>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</si>
  <si>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</si>
  <si>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</si>
  <si>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</si>
  <si>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</si>
  <si>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</si>
  <si>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</si>
  <si>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</si>
  <si>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</si>
  <si>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</si>
  <si>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</si>
  <si>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</si>
  <si>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</si>
  <si>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</si>
  <si>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</si>
  <si>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</si>
  <si>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</si>
  <si>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</si>
  <si>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</si>
  <si>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</si>
  <si>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</si>
  <si>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</si>
  <si>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</si>
  <si>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</si>
  <si>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</si>
  <si>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</si>
  <si>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</si>
  <si>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</si>
  <si>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</si>
  <si>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</si>
  <si>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</si>
  <si>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</si>
  <si>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</si>
  <si>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</si>
  <si>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</si>
  <si>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</si>
  <si>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</si>
  <si>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</si>
  <si>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</si>
  <si>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</si>
  <si>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</si>
  <si>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</si>
  <si>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</si>
  <si>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</si>
  <si>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</si>
  <si>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</si>
  <si>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</si>
  <si>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</si>
  <si>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</si>
  <si>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</si>
  <si>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</si>
  <si>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</si>
  <si>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</si>
  <si>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</si>
  <si>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</si>
  <si>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</si>
  <si>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</si>
  <si>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</si>
  <si>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</si>
  <si>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</si>
  <si>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</si>
  <si>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</si>
  <si>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</si>
  <si>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</si>
  <si>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</si>
  <si>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</si>
  <si>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</si>
  <si>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</si>
  <si>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</si>
  <si>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</si>
  <si>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</si>
  <si>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</si>
  <si>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</si>
  <si>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</si>
  <si>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</si>
  <si>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</si>
  <si>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</si>
  <si>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</si>
  <si>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</si>
  <si>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</si>
  <si>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</si>
  <si>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</si>
  <si>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</si>
  <si>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</si>
  <si>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</si>
  <si>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</si>
  <si>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</si>
  <si>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</si>
  <si>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</si>
  <si>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</si>
  <si>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</si>
  <si>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</si>
  <si>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</si>
  <si>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</si>
  <si>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</si>
  <si>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</si>
  <si>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</si>
  <si>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</si>
  <si>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</si>
  <si>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</si>
  <si>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</si>
  <si>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</si>
  <si>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</si>
  <si>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</si>
  <si>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</si>
  <si>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</si>
  <si>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</si>
  <si>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</si>
  <si>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</si>
  <si>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</si>
  <si>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</si>
  <si>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</si>
  <si>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</si>
  <si>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</si>
  <si>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</si>
  <si>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</si>
  <si>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</si>
  <si>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</si>
  <si>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</si>
  <si>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</si>
  <si>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</si>
  <si>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</si>
  <si>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</si>
  <si>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</si>
  <si>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</si>
  <si>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</si>
  <si>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</si>
  <si>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</si>
  <si>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</si>
  <si>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</si>
  <si>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</si>
  <si>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</si>
  <si>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</si>
  <si>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</si>
  <si>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</si>
  <si>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</si>
  <si>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</si>
  <si>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</si>
  <si>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</si>
  <si>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</si>
  <si>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</si>
  <si>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</si>
  <si>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</si>
  <si>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</si>
  <si>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</si>
  <si>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</si>
  <si>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</si>
  <si>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</si>
  <si>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</si>
  <si>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</si>
  <si>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</si>
  <si>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</si>
  <si>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</si>
  <si>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</si>
  <si>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</si>
  <si>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</si>
  <si>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</si>
  <si>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</si>
  <si>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</si>
  <si>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</si>
  <si>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</si>
  <si>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</si>
  <si>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</si>
  <si>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</si>
  <si>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</si>
  <si>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</si>
  <si>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</si>
  <si>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</si>
  <si>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</si>
  <si>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</si>
  <si>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</si>
  <si>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</si>
  <si>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</si>
  <si>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</si>
  <si>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</si>
  <si>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</si>
  <si>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</si>
  <si>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</si>
  <si>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</si>
  <si>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</si>
  <si>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</si>
  <si>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</si>
  <si>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</si>
  <si>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</si>
  <si>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</si>
  <si>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</si>
  <si>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</si>
  <si>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</si>
  <si>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</si>
  <si>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</si>
  <si>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</si>
  <si>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</si>
  <si>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</si>
  <si>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</si>
  <si>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</si>
  <si>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</si>
  <si>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</si>
  <si>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</si>
  <si>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</si>
  <si>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</si>
  <si>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</si>
  <si>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</si>
  <si>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</si>
  <si>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</si>
  <si>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</si>
  <si>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</si>
  <si>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</si>
  <si>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</si>
  <si>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</si>
  <si>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</si>
  <si>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</si>
  <si>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</si>
  <si>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</si>
  <si>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</si>
  <si>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</si>
  <si>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</si>
  <si>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</si>
  <si>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</si>
  <si>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</si>
  <si>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</si>
  <si>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</si>
  <si>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</si>
  <si>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</si>
  <si>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</si>
  <si>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</si>
  <si>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</si>
  <si>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</si>
  <si>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</si>
  <si>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</si>
  <si>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</si>
  <si>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</si>
  <si>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</si>
  <si>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</si>
  <si>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</si>
  <si>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</si>
  <si>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</si>
  <si>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</si>
  <si>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</si>
  <si>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</si>
  <si>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</si>
  <si>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</si>
  <si>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</si>
  <si>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</si>
  <si>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</si>
  <si>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</si>
  <si>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</si>
  <si>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</si>
  <si>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</si>
  <si>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</si>
  <si>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</si>
  <si>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</si>
  <si>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</si>
  <si>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</si>
  <si>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</si>
  <si>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</si>
  <si>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</si>
  <si>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</si>
  <si>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</si>
  <si>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</si>
  <si>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</si>
  <si>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</si>
  <si>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</si>
  <si>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</si>
  <si>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</si>
  <si>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</si>
  <si>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</si>
  <si>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</si>
  <si>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</si>
  <si>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</si>
  <si>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</si>
  <si>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</si>
  <si>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</si>
  <si>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</si>
  <si>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</si>
  <si>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</si>
  <si>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</si>
  <si>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</si>
  <si>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</si>
  <si>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</si>
  <si>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</si>
  <si>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</si>
  <si>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</si>
  <si>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</si>
  <si>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</si>
  <si>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</si>
  <si>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</si>
  <si>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</si>
  <si>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</si>
  <si>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</si>
  <si>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</si>
  <si>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</si>
  <si>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</si>
  <si>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</si>
  <si>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</si>
  <si>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</si>
  <si>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</si>
  <si>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</si>
  <si>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</si>
  <si>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</si>
  <si>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</si>
  <si>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</si>
  <si>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</si>
  <si>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</si>
  <si>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</si>
  <si>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</si>
  <si>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</si>
  <si>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</si>
  <si>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</si>
  <si>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</si>
  <si>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</si>
  <si>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</si>
  <si>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</si>
  <si>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</si>
  <si>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</si>
  <si>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</si>
  <si>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</si>
  <si>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</si>
  <si>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</si>
  <si>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</si>
  <si>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</si>
  <si>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</si>
  <si>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</si>
  <si>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</si>
  <si>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</si>
  <si>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</si>
  <si>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</si>
  <si>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</si>
  <si>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</si>
  <si>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</si>
  <si>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</si>
  <si>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</si>
  <si>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</si>
  <si>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</si>
  <si>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</si>
  <si>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</si>
  <si>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</si>
  <si>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</si>
  <si>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</si>
  <si>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</si>
  <si>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</si>
  <si>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</si>
  <si>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</si>
  <si>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</si>
  <si>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</si>
  <si>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</si>
  <si>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</si>
  <si>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</si>
  <si>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</si>
  <si>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</si>
  <si>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</si>
  <si>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</si>
  <si>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</si>
  <si>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</si>
  <si>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</si>
  <si>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</si>
  <si>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</si>
  <si>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</si>
  <si>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</si>
  <si>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</si>
  <si>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</si>
  <si>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</si>
  <si>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</si>
  <si>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</si>
  <si>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</si>
  <si>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</si>
  <si>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</si>
  <si>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</si>
  <si>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</si>
  <si>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</si>
  <si>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</si>
  <si>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</si>
  <si>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</si>
  <si>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</si>
  <si>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</si>
  <si>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</si>
  <si>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</si>
  <si>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</si>
  <si>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</si>
  <si>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</si>
  <si>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</si>
  <si>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</si>
  <si>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</si>
  <si>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</si>
  <si>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</si>
  <si>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</si>
  <si>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</si>
  <si>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</si>
  <si>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</si>
  <si>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</si>
  <si>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</si>
  <si>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</si>
  <si>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</si>
  <si>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</si>
  <si>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</si>
  <si>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</si>
  <si>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</si>
  <si>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</si>
  <si>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</si>
  <si>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</si>
  <si>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</si>
  <si>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</si>
  <si>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</si>
  <si>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</si>
  <si>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</si>
  <si>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</si>
  <si>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</si>
  <si>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</si>
  <si>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</si>
  <si>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</si>
  <si>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</si>
  <si>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</si>
  <si>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</si>
  <si>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</si>
  <si>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</si>
  <si>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</si>
  <si>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</si>
  <si>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</si>
  <si>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</si>
  <si>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</si>
  <si>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</si>
  <si>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</si>
  <si>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</si>
  <si>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</si>
  <si>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</si>
  <si>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</si>
  <si>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</si>
  <si>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</si>
  <si>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</si>
  <si>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</si>
  <si>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</si>
  <si>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</si>
  <si>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</si>
  <si>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</si>
  <si>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</si>
  <si>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</si>
  <si>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</si>
  <si>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</si>
  <si>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</si>
  <si>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</si>
  <si>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</si>
  <si>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</si>
  <si>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</si>
  <si>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</si>
  <si>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</si>
  <si>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</si>
  <si>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</si>
  <si>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</si>
  <si>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</si>
  <si>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</si>
  <si>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</si>
  <si>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</si>
  <si>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</si>
  <si>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</si>
  <si>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</si>
  <si>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</si>
  <si>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</si>
  <si>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</si>
  <si>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</si>
  <si>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</si>
  <si>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</si>
  <si>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</si>
  <si>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</si>
  <si>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</si>
  <si>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</si>
  <si>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</si>
  <si>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</si>
  <si>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</si>
  <si>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</si>
  <si>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</si>
  <si>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</si>
  <si>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</si>
  <si>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</si>
  <si>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</si>
  <si>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</si>
  <si>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</si>
  <si>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</si>
  <si>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</si>
  <si>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</si>
  <si>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</si>
  <si>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</si>
  <si>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</si>
  <si>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</si>
  <si>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</si>
  <si>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</si>
  <si>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</si>
  <si>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</si>
  <si>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</si>
  <si>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</si>
  <si>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</si>
  <si>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</si>
  <si>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</si>
  <si>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</si>
  <si>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</si>
  <si>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</si>
  <si>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</si>
  <si>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</si>
  <si>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</si>
  <si>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</si>
  <si>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</si>
  <si>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</si>
  <si>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</si>
  <si>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</si>
  <si>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</si>
  <si>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</si>
  <si>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</si>
  <si>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</si>
  <si>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</si>
  <si>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</si>
  <si>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</si>
  <si>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</si>
  <si>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</si>
  <si>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</si>
  <si>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</si>
  <si>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</si>
  <si>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</si>
  <si>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</si>
  <si>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</si>
  <si>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</si>
  <si>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</si>
  <si>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</si>
  <si>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</si>
  <si>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</si>
  <si>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</si>
  <si>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</si>
  <si>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</si>
  <si>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</si>
  <si>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</si>
  <si>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</si>
  <si>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</si>
  <si>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</si>
  <si>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</si>
  <si>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</si>
  <si>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</si>
  <si>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</si>
  <si>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</si>
  <si>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</si>
  <si>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</si>
  <si>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</si>
  <si>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</si>
  <si>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</si>
  <si>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</si>
  <si>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</si>
  <si>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</si>
  <si>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</si>
  <si>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</si>
  <si>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</si>
  <si>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</si>
  <si>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</si>
  <si>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</si>
  <si>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</si>
  <si>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</si>
  <si>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</si>
  <si>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</si>
  <si>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</si>
  <si>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</si>
  <si>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</si>
  <si>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</si>
  <si>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</si>
  <si>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</si>
  <si>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</si>
  <si>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</si>
  <si>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</si>
  <si>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</si>
  <si>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</si>
  <si>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</si>
  <si>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</si>
  <si>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</si>
  <si>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</si>
  <si>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</si>
  <si>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</si>
  <si>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</si>
  <si>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</si>
  <si>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</si>
  <si>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</si>
  <si>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</si>
  <si>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</si>
  <si>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</si>
  <si>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</si>
  <si>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</si>
  <si>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</si>
  <si>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</si>
  <si>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</si>
  <si>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</si>
  <si>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</si>
  <si>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</si>
  <si>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</si>
  <si>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</si>
  <si>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</si>
  <si>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</si>
  <si>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</si>
  <si>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</si>
  <si>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</si>
  <si>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</si>
  <si>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</si>
  <si>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</si>
  <si>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</si>
  <si>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</si>
  <si>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</si>
  <si>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</si>
  <si>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</si>
  <si>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</si>
  <si>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</si>
  <si>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</si>
  <si>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</si>
  <si>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</si>
  <si>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</si>
  <si>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</si>
  <si>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</si>
  <si>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</si>
  <si>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</si>
  <si>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</si>
  <si>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</si>
  <si>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</si>
  <si>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</si>
  <si>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</si>
  <si>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</si>
  <si>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</si>
  <si>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</si>
  <si>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</si>
  <si>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</si>
  <si>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</si>
  <si>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</si>
  <si>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</si>
  <si>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</si>
  <si>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</si>
  <si>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</si>
  <si>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</si>
  <si>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</si>
  <si>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</si>
  <si>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</si>
  <si>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</si>
  <si>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</si>
  <si>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</si>
  <si>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</si>
  <si>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</si>
  <si>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</si>
  <si>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</si>
  <si>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</si>
  <si>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</si>
  <si>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</si>
  <si>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</si>
  <si>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</si>
  <si>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</si>
  <si>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</si>
  <si>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</si>
  <si>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</si>
  <si>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</si>
  <si>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</si>
  <si>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</si>
  <si>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</si>
  <si>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</si>
  <si>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</si>
  <si>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</si>
  <si>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</si>
  <si>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</si>
  <si>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</si>
  <si>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</si>
  <si>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</si>
  <si>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</si>
  <si>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</si>
  <si>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</si>
  <si>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</si>
  <si>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</si>
  <si>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</si>
  <si>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</si>
  <si>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</si>
  <si>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</si>
  <si>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</si>
  <si>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</si>
  <si>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</si>
  <si>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</si>
  <si>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</si>
  <si>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</si>
  <si>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</si>
  <si>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</si>
  <si>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</si>
  <si>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</si>
  <si>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</si>
  <si>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</si>
  <si>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</si>
  <si>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</si>
  <si>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</si>
  <si>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</si>
  <si>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</si>
  <si>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</si>
  <si>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</si>
  <si>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</si>
  <si>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</si>
  <si>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</si>
  <si>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</si>
  <si>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</si>
  <si>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</si>
  <si>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</si>
  <si>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</si>
  <si>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</si>
  <si>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</si>
  <si>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</si>
  <si>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</si>
  <si>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</si>
  <si>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</si>
  <si>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</si>
  <si>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</si>
  <si>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</si>
  <si>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</si>
  <si>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</si>
  <si>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</si>
  <si>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</si>
  <si>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</si>
  <si>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</si>
  <si>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</si>
  <si>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</si>
  <si>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</si>
  <si>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</si>
  <si>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</si>
  <si>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</si>
  <si>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</si>
  <si>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</si>
  <si>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</si>
  <si>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</si>
  <si>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</si>
  <si>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</si>
  <si>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</si>
  <si>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</si>
  <si>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</si>
  <si>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</si>
  <si>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</si>
  <si>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</si>
  <si>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</si>
  <si>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</si>
  <si>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</si>
  <si>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</si>
  <si>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</si>
  <si>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</si>
  <si>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</si>
  <si>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</si>
  <si>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</si>
  <si>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</si>
  <si>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</si>
  <si>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</si>
  <si>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</si>
  <si>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</si>
  <si>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</si>
  <si>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</si>
  <si>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</si>
  <si>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</si>
  <si>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</si>
  <si>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</si>
  <si>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</si>
  <si>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</si>
  <si>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</si>
  <si>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</si>
  <si>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</si>
  <si>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</si>
  <si>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</si>
  <si>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</si>
  <si>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</si>
  <si>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</si>
  <si>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</si>
  <si>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</si>
  <si>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</si>
  <si>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</si>
  <si>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</si>
  <si>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</si>
  <si>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</si>
  <si>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</si>
  <si>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</si>
  <si>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</si>
  <si>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</si>
  <si>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</si>
  <si>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</si>
  <si>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</si>
  <si>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</si>
  <si>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</si>
  <si>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</si>
  <si>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</si>
  <si>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</si>
  <si>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</si>
  <si>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</si>
  <si>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</si>
  <si>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</si>
  <si>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</si>
  <si>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</si>
  <si>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</si>
  <si>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</si>
  <si>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</si>
  <si>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</si>
  <si>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</si>
  <si>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</si>
  <si>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</si>
  <si>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</si>
  <si>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</si>
  <si>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</si>
  <si>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</si>
  <si>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</si>
  <si>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</si>
  <si>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</si>
  <si>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</si>
  <si>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</si>
  <si>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</si>
  <si>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</si>
  <si>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</si>
  <si>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</si>
  <si>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</si>
  <si>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</si>
  <si>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</si>
  <si>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</si>
  <si>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</si>
  <si>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</si>
  <si>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</si>
  <si>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</si>
  <si>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</si>
  <si>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</si>
  <si>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</si>
  <si>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</si>
  <si>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</si>
  <si>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</si>
  <si>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</si>
  <si>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</si>
  <si>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</si>
  <si>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</si>
  <si>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</si>
  <si>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</si>
  <si>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</si>
  <si>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</si>
  <si>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</si>
  <si>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</si>
  <si>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</si>
  <si>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</si>
  <si>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</si>
  <si>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</si>
  <si>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</si>
  <si>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</si>
  <si>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</si>
  <si>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</si>
  <si>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</si>
  <si>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</si>
  <si>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</si>
  <si>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</si>
  <si>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</si>
  <si>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</si>
  <si>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</si>
  <si>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</si>
  <si>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</si>
  <si>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</si>
  <si>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</si>
  <si>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</si>
  <si>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</si>
  <si>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</si>
  <si>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</si>
  <si>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</si>
  <si>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</si>
  <si>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</si>
  <si>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</si>
  <si>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</si>
  <si>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</si>
  <si>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</si>
  <si>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</si>
  <si>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</si>
  <si>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</si>
  <si>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</si>
  <si>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</si>
  <si>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</si>
  <si>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</si>
  <si>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</si>
  <si>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</si>
  <si>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</si>
  <si>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</si>
  <si>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</si>
  <si>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</si>
  <si>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</si>
  <si>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</si>
  <si>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</si>
  <si>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</si>
  <si>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</si>
  <si>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</si>
  <si>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</si>
  <si>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</si>
  <si>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</si>
  <si>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</si>
  <si>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</si>
  <si>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</si>
  <si>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</si>
  <si>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</si>
  <si>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</si>
  <si>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</si>
  <si>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</si>
  <si>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</si>
  <si>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</si>
  <si>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</si>
  <si>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</si>
  <si>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</si>
  <si>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</si>
  <si>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</si>
  <si>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</si>
  <si>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</si>
  <si>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</si>
  <si>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</si>
  <si>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</si>
  <si>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</si>
  <si>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</si>
  <si>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</si>
  <si>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</si>
  <si>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</si>
  <si>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</si>
  <si>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</si>
  <si>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</si>
  <si>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</si>
  <si>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</si>
  <si>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</si>
  <si>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</si>
  <si>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</si>
  <si>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</si>
  <si>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</si>
  <si>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</si>
  <si>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</si>
  <si>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</si>
  <si>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</si>
  <si>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</si>
  <si>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</si>
  <si>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</si>
  <si>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</si>
  <si>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</si>
  <si>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</si>
  <si>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</si>
  <si>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</si>
  <si>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</si>
  <si>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</si>
  <si>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</si>
  <si>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</si>
  <si>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</si>
  <si>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</si>
  <si>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</si>
  <si>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</si>
  <si>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</si>
  <si>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</si>
  <si>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</si>
  <si>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</si>
  <si>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</si>
  <si>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</si>
  <si>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</si>
  <si>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</si>
  <si>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</si>
  <si>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</si>
  <si>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</si>
  <si>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</si>
  <si>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</si>
  <si>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</si>
  <si>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</si>
  <si>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</si>
  <si>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</si>
  <si>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</si>
  <si>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</si>
  <si>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</si>
  <si>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</si>
  <si>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</si>
  <si>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</si>
  <si>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</si>
  <si>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</si>
  <si>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</si>
  <si>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</si>
  <si>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</si>
  <si>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</si>
  <si>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</si>
  <si>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</si>
  <si>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</si>
  <si>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</si>
  <si>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</si>
  <si>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</si>
  <si>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</si>
  <si>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</si>
  <si>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</si>
  <si>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</si>
  <si>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</si>
  <si>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</si>
  <si>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</si>
  <si>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</si>
  <si>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</si>
  <si>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</si>
  <si>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</si>
  <si>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</si>
  <si>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</si>
  <si>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</si>
  <si>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</si>
  <si>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</si>
  <si>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</si>
  <si>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</si>
  <si>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</si>
  <si>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</si>
  <si>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</si>
  <si>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</si>
  <si>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</si>
  <si>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</si>
  <si>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</si>
  <si>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</si>
  <si>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</si>
  <si>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</si>
  <si>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</si>
  <si>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</si>
  <si>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</si>
  <si>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</si>
  <si>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</si>
  <si>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</si>
  <si>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</si>
  <si>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</si>
  <si>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</si>
  <si>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</si>
  <si>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</si>
  <si>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</si>
  <si>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</si>
  <si>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</si>
  <si>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</si>
  <si>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</si>
  <si>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</si>
  <si>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</si>
  <si>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</si>
  <si>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</si>
  <si>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</si>
  <si>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</si>
  <si>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</si>
  <si>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</si>
  <si>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</si>
  <si>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</si>
  <si>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</si>
  <si>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</si>
  <si>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</si>
  <si>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</si>
  <si>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</si>
  <si>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</si>
  <si>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</si>
  <si>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</si>
  <si>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</si>
  <si>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</si>
  <si>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</si>
  <si>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</si>
  <si>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</si>
  <si>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</si>
  <si>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</si>
  <si>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</si>
  <si>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</si>
  <si>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</si>
  <si>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</si>
  <si>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</si>
  <si>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</si>
  <si>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</si>
  <si>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</si>
  <si>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</si>
  <si>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</si>
  <si>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</si>
  <si>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</si>
  <si>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</si>
  <si>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</si>
  <si>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</si>
  <si>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</si>
  <si>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</si>
  <si>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</si>
  <si>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</si>
  <si>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</si>
  <si>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</si>
  <si>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</si>
  <si>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</si>
  <si>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</si>
  <si>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</si>
  <si>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</si>
  <si>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</si>
  <si>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</si>
  <si>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</si>
  <si>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</si>
  <si>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</si>
  <si>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</si>
  <si>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</si>
  <si>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</si>
  <si>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</si>
  <si>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</si>
  <si>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</si>
  <si>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</si>
  <si>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</si>
  <si>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</si>
  <si>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</si>
  <si>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</si>
  <si>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</si>
  <si>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</si>
  <si>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</si>
  <si>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</si>
  <si>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</si>
  <si>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</si>
  <si>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</si>
  <si>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</si>
  <si>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</si>
  <si>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</si>
  <si>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</si>
  <si>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</si>
  <si>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</si>
  <si>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</si>
  <si>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</si>
  <si>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</si>
  <si>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</si>
  <si>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</si>
  <si>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</si>
  <si>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</si>
  <si>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</si>
  <si>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</si>
  <si>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</si>
  <si>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</si>
  <si>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</si>
  <si>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</si>
  <si>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</si>
  <si>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</si>
  <si>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</si>
  <si>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</si>
  <si>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</si>
  <si>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</si>
  <si>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</si>
  <si>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</si>
  <si>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</si>
  <si>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</si>
  <si>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</si>
  <si>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</si>
  <si>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</si>
  <si>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</si>
  <si>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</si>
  <si>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</si>
  <si>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</si>
  <si>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</si>
  <si>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</si>
  <si>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</si>
  <si>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</si>
  <si>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</si>
  <si>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</si>
  <si>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</si>
  <si>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</si>
  <si>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</si>
  <si>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</si>
  <si>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</si>
  <si>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</si>
  <si>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</si>
  <si>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</si>
  <si>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</si>
  <si>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</si>
  <si>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</si>
  <si>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</si>
  <si>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</si>
  <si>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</si>
  <si>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</si>
  <si>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</si>
  <si>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</si>
  <si>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</si>
  <si>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</si>
  <si>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</si>
  <si>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</si>
  <si>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</si>
  <si>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</si>
  <si>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</si>
  <si>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</si>
  <si>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</si>
  <si>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</si>
  <si>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</si>
  <si>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</si>
  <si>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</si>
  <si>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</si>
  <si>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</si>
  <si>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</si>
  <si>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</si>
  <si>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</si>
  <si>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</si>
  <si>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</si>
  <si>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</si>
  <si>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</si>
  <si>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</si>
  <si>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</si>
  <si>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</si>
  <si>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</si>
  <si>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</si>
  <si>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</si>
  <si>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</si>
  <si>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</si>
  <si>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</si>
  <si>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</si>
  <si>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</si>
  <si>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</si>
  <si>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</si>
  <si>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</si>
  <si>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</si>
  <si>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</si>
  <si>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</si>
  <si>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</si>
  <si>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</si>
  <si>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</si>
  <si>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</si>
  <si>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</si>
  <si>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</si>
  <si>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</si>
  <si>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</si>
  <si>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</si>
  <si>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</si>
  <si>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</si>
  <si>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</si>
  <si>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</si>
  <si>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</si>
  <si>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</si>
  <si>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</si>
  <si>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</si>
  <si>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</si>
  <si>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</si>
  <si>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</si>
  <si>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</si>
  <si>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</si>
  <si>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</si>
  <si>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</si>
  <si>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</si>
  <si>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</si>
  <si>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</si>
  <si>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</si>
  <si>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</si>
  <si>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</si>
  <si>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</si>
  <si>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</si>
  <si>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</si>
  <si>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</si>
  <si>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</si>
  <si>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</si>
  <si>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</si>
  <si>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</si>
  <si>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</si>
  <si>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</si>
  <si>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</si>
  <si>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</si>
  <si>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</si>
  <si>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</si>
  <si>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</si>
  <si>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</si>
  <si>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</si>
  <si>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</si>
  <si>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</si>
  <si>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</si>
  <si>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</si>
  <si>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</si>
  <si>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</si>
  <si>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</si>
  <si>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</si>
  <si>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</si>
  <si>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</si>
  <si>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</si>
  <si>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</si>
  <si>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</si>
  <si>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</si>
  <si>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</si>
  <si>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</si>
  <si>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</si>
  <si>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</si>
  <si>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</si>
  <si>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</si>
  <si>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</si>
  <si>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</si>
  <si>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</si>
  <si>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</si>
  <si>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</si>
  <si>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</si>
  <si>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</si>
  <si>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</si>
  <si>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</si>
  <si>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</si>
  <si>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</si>
  <si>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</si>
  <si>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</si>
  <si>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</si>
  <si>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</si>
  <si>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</si>
  <si>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</si>
  <si>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</si>
  <si>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</si>
  <si>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</si>
  <si>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</si>
  <si>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</si>
  <si>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</si>
  <si>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</si>
  <si>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</si>
  <si>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</si>
  <si>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</si>
  <si>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</si>
  <si>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</si>
  <si>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</si>
  <si>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</si>
  <si>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</si>
  <si>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</si>
  <si>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</si>
  <si>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</si>
  <si>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</si>
  <si>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</si>
  <si>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</si>
  <si>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</si>
  <si>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</si>
  <si>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</si>
  <si>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</si>
  <si>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</si>
  <si>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</si>
  <si>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</si>
  <si>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</si>
  <si>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</si>
  <si>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</si>
  <si>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</si>
  <si>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</si>
  <si>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</si>
  <si>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</si>
  <si>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</si>
  <si>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</si>
  <si>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</si>
  <si>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</si>
  <si>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</si>
  <si>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</si>
  <si>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</si>
  <si>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</si>
  <si>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</si>
  <si>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</si>
  <si>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</si>
  <si>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</si>
  <si>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</si>
  <si>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</si>
  <si>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</si>
  <si>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</si>
  <si>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</si>
  <si>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</si>
  <si>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</si>
  <si>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</si>
  <si>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</si>
  <si>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</si>
  <si>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</si>
  <si>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</si>
  <si>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</si>
  <si>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</si>
  <si>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</si>
  <si>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</si>
  <si>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</si>
  <si>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</si>
  <si>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</si>
  <si>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</si>
  <si>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</si>
  <si>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</si>
  <si>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</si>
  <si>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</si>
  <si>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</si>
  <si>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</si>
  <si>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</si>
  <si>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</si>
  <si>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</si>
  <si>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</si>
  <si>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</si>
  <si>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</si>
  <si>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</si>
  <si>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</si>
  <si>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</si>
  <si>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</si>
  <si>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</si>
  <si>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</si>
  <si>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</si>
  <si>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</si>
  <si>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</si>
  <si>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</si>
  <si>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</si>
  <si>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</si>
  <si>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</si>
  <si>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</si>
  <si>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</si>
  <si>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</si>
  <si>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</si>
  <si>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</si>
  <si>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</si>
  <si>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</si>
  <si>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</si>
  <si>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</si>
  <si>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</si>
  <si>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</si>
  <si>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</si>
  <si>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</si>
  <si>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</si>
  <si>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</si>
  <si>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</si>
  <si>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</si>
  <si>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</si>
  <si>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</si>
  <si>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</si>
  <si>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</si>
  <si>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</si>
  <si>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</si>
  <si>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</si>
  <si>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</si>
  <si>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</si>
  <si>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</si>
  <si>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</si>
  <si>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</si>
  <si>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</si>
  <si>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</si>
  <si>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</si>
  <si>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</si>
  <si>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</si>
  <si>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</si>
  <si>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</si>
  <si>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</si>
  <si>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</si>
  <si>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</si>
  <si>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</si>
  <si>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</si>
  <si>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</si>
  <si>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</si>
  <si>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</si>
  <si>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</si>
  <si>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</si>
  <si>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</si>
  <si>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</si>
  <si>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</si>
  <si>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</si>
  <si>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</si>
  <si>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</si>
  <si>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</si>
  <si>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</si>
  <si>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</si>
  <si>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</si>
  <si>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</si>
  <si>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</si>
  <si>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</si>
  <si>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</si>
  <si>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</si>
  <si>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</si>
  <si>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</si>
  <si>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</si>
  <si>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</si>
  <si>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</si>
  <si>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</si>
  <si>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</si>
  <si>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</si>
  <si>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</si>
  <si>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</si>
  <si>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</si>
  <si>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</si>
  <si>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</si>
  <si>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</si>
  <si>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</si>
  <si>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</si>
  <si>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</si>
  <si>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</si>
  <si>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</si>
  <si>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</si>
  <si>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</si>
  <si>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</si>
  <si>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</si>
  <si>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</si>
  <si>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</si>
  <si>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</si>
  <si>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</si>
  <si>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</si>
  <si>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</si>
  <si>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</si>
  <si>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</si>
  <si>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</si>
  <si>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</si>
  <si>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</si>
  <si>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</si>
  <si>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</si>
  <si>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</si>
  <si>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</si>
  <si>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</si>
  <si>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</si>
  <si>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</si>
  <si>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</si>
  <si>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</si>
  <si>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</si>
  <si>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</si>
  <si>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</si>
  <si>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</si>
  <si>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</si>
  <si>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</si>
  <si>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</si>
  <si>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</si>
  <si>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</si>
  <si>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</si>
  <si>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</si>
  <si>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</si>
  <si>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</si>
  <si>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</si>
  <si>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</si>
  <si>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</si>
  <si>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</si>
  <si>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</si>
  <si>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</si>
  <si>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</si>
  <si>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</si>
  <si>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</si>
  <si>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</si>
  <si>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</si>
  <si>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</si>
  <si>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</si>
  <si>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</si>
  <si>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</si>
  <si>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</si>
  <si>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</si>
  <si>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</si>
  <si>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</si>
  <si>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</si>
  <si>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</si>
  <si>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</si>
  <si>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</si>
  <si>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</si>
  <si>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</si>
  <si>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</si>
  <si>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</si>
  <si>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</si>
  <si>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</si>
  <si>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</si>
  <si>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</si>
  <si>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</si>
  <si>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</si>
  <si>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</si>
  <si>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</si>
  <si>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</si>
  <si>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</si>
  <si>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</si>
  <si>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</si>
  <si>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</si>
  <si>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</si>
  <si>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</si>
  <si>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</si>
  <si>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</si>
  <si>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</si>
  <si>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</si>
  <si>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</si>
  <si>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</si>
  <si>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</si>
  <si>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</si>
  <si>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</si>
  <si>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</si>
  <si>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</si>
  <si>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</si>
  <si>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</si>
  <si>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</si>
  <si>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</si>
  <si>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</si>
  <si>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</si>
  <si>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</si>
  <si>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</si>
  <si>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</si>
  <si>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</si>
  <si>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</si>
  <si>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</si>
  <si>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</si>
  <si>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</si>
  <si>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</si>
  <si>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</si>
  <si>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</si>
  <si>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</si>
  <si>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</si>
  <si>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</si>
  <si>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</si>
  <si>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</si>
  <si>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</si>
  <si>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</si>
  <si>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</si>
  <si>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</si>
  <si>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</si>
  <si>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</si>
  <si>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</si>
  <si>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</si>
  <si>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</si>
  <si>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</si>
  <si>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</si>
  <si>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</si>
  <si>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</si>
  <si>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</si>
  <si>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</si>
  <si>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</si>
  <si>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</si>
  <si>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</si>
  <si>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</si>
  <si>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</si>
  <si>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</si>
  <si>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</si>
  <si>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</si>
  <si>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</si>
  <si>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</si>
  <si>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</si>
  <si>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</si>
  <si>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</si>
  <si>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</si>
  <si>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</si>
  <si>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</si>
  <si>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</si>
  <si>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</si>
  <si>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</si>
  <si>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</si>
  <si>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</si>
  <si>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</si>
  <si>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</si>
  <si>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</si>
  <si>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</si>
  <si>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</si>
  <si>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</si>
  <si>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</si>
  <si>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</si>
  <si>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</si>
  <si>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</si>
  <si>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</si>
  <si>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</si>
  <si>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</si>
  <si>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</si>
  <si>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</si>
  <si>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</si>
  <si>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</si>
  <si>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</si>
  <si>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</si>
  <si>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</si>
  <si>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</si>
  <si>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</si>
  <si>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</si>
  <si>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</si>
  <si>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</si>
  <si>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</si>
  <si>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</si>
  <si>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</si>
  <si>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</si>
  <si>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</si>
  <si>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</si>
  <si>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</si>
  <si>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</si>
  <si>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</si>
  <si>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</si>
  <si>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</si>
  <si>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</si>
  <si>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</si>
  <si>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</si>
  <si>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</si>
  <si>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</si>
  <si>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</si>
  <si>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</si>
  <si>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</si>
  <si>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</si>
  <si>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</si>
  <si>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</si>
  <si>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</si>
  <si>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</si>
  <si>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</si>
  <si>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</si>
  <si>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</si>
  <si>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</si>
  <si>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</si>
  <si>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</si>
  <si>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</si>
  <si>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</si>
  <si>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</si>
  <si>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</si>
  <si>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</si>
  <si>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</si>
  <si>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</si>
  <si>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</si>
  <si>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</si>
  <si>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</si>
  <si>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</si>
  <si>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</si>
  <si>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</si>
  <si>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</si>
  <si>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</si>
  <si>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</si>
  <si>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</si>
  <si>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</si>
  <si>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</si>
  <si>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</si>
  <si>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</si>
  <si>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</si>
  <si>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</si>
  <si>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</si>
  <si>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</si>
  <si>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</si>
  <si>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</si>
  <si>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</si>
  <si>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</si>
  <si>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</si>
  <si>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</si>
  <si>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</si>
  <si>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</si>
  <si>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</si>
  <si>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</si>
  <si>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</si>
  <si>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</si>
  <si>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</si>
  <si>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</si>
  <si>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</si>
  <si>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</si>
  <si>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</si>
  <si>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</si>
  <si>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</si>
  <si>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</si>
  <si>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</si>
  <si>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</si>
  <si>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</si>
  <si>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</si>
  <si>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</si>
  <si>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</si>
  <si>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</si>
  <si>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</si>
  <si>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</si>
  <si>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</si>
  <si>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</si>
  <si>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</si>
  <si>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</si>
  <si>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</si>
  <si>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</si>
  <si>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</si>
  <si>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</si>
  <si>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</si>
  <si>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</si>
  <si>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</si>
  <si>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</si>
  <si>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</si>
  <si>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</si>
  <si>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</si>
  <si>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</si>
  <si>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</si>
  <si>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</si>
  <si>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</si>
  <si>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</si>
  <si>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</si>
  <si>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</si>
  <si>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</si>
  <si>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</si>
  <si>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</si>
  <si>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</si>
  <si>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</si>
  <si>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</si>
  <si>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</si>
  <si>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</si>
  <si>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</si>
  <si>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</si>
  <si>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</si>
  <si>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</si>
  <si>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</si>
  <si>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</si>
  <si>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</si>
  <si>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</si>
  <si>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</si>
  <si>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</si>
  <si>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</si>
  <si>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</si>
  <si>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</si>
  <si>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</si>
  <si>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</si>
  <si>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</si>
  <si>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</si>
  <si>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</si>
  <si>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</si>
  <si>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</si>
  <si>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</si>
  <si>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</si>
  <si>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</si>
  <si>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</si>
  <si>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</si>
  <si>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</si>
  <si>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</si>
  <si>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</si>
  <si>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</si>
  <si>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</si>
  <si>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</si>
  <si>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</si>
  <si>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</si>
  <si>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</si>
  <si>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</si>
  <si>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</si>
  <si>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</si>
  <si>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</si>
  <si>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</si>
  <si>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</si>
  <si>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</si>
  <si>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</si>
  <si>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</si>
  <si>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</si>
  <si>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</si>
  <si>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</si>
  <si>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</si>
  <si>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</si>
  <si>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</si>
  <si>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</si>
  <si>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</si>
  <si>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</si>
  <si>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</si>
  <si>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</si>
  <si>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</si>
  <si>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</si>
  <si>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</si>
  <si>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</si>
  <si>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</si>
  <si>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</si>
  <si>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</si>
  <si>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</si>
  <si>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</si>
  <si>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</si>
  <si>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</si>
  <si>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</si>
  <si>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</si>
  <si>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</si>
  <si>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</si>
  <si>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</si>
  <si>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</si>
  <si>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</si>
  <si>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</si>
  <si>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</si>
  <si>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</si>
  <si>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</si>
  <si>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</si>
  <si>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</si>
  <si>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</si>
  <si>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</si>
  <si>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</si>
  <si>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</si>
  <si>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</si>
  <si>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</si>
  <si>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</si>
  <si>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</si>
  <si>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</si>
  <si>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</si>
  <si>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</si>
  <si>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</si>
  <si>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</si>
  <si>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</si>
  <si>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</si>
  <si>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</si>
  <si>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</si>
  <si>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</si>
  <si>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</si>
  <si>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</si>
  <si>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</si>
  <si>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</si>
  <si>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</si>
  <si>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</si>
  <si>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</si>
  <si>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</si>
  <si>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</si>
  <si>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</si>
  <si>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</si>
  <si>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</si>
  <si>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</si>
  <si>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</si>
  <si>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</si>
  <si>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</si>
  <si>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</si>
  <si>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</si>
  <si>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</si>
  <si>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</si>
  <si>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</si>
  <si>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</si>
  <si>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</si>
  <si>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</si>
  <si>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</si>
  <si>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</si>
  <si>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</si>
  <si>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</si>
  <si>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</si>
  <si>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</si>
  <si>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</si>
  <si>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</si>
  <si>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</si>
  <si>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</si>
  <si>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</si>
  <si>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</si>
  <si>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</si>
  <si>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</si>
  <si>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</si>
  <si>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</si>
  <si>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</si>
  <si>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</si>
  <si>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</si>
  <si>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</si>
  <si>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</si>
  <si>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</si>
  <si>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</si>
  <si>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</si>
  <si>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</si>
  <si>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</si>
  <si>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</si>
  <si>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</si>
  <si>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</si>
  <si>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</si>
  <si>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</si>
  <si>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</si>
  <si>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</si>
  <si>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</si>
  <si>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</si>
  <si>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</si>
  <si>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</si>
  <si>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</si>
  <si>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</si>
  <si>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</si>
  <si>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</si>
  <si>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</si>
  <si>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</si>
  <si>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</si>
  <si>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</si>
  <si>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</si>
  <si>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</si>
  <si>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</si>
  <si>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</si>
  <si>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</si>
  <si>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</si>
  <si>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</si>
  <si>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</si>
  <si>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</si>
  <si>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</si>
  <si>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</si>
  <si>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</si>
  <si>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</si>
  <si>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</si>
  <si>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</si>
  <si>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</si>
  <si>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</si>
  <si>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</si>
  <si>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</si>
  <si>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</si>
  <si>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</si>
  <si>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</si>
  <si>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</si>
  <si>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</si>
  <si>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</si>
  <si>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</si>
  <si>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</si>
  <si>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</si>
  <si>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</si>
  <si>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</si>
  <si>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</si>
  <si>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</si>
  <si>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</si>
  <si>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</si>
  <si>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</si>
  <si>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</si>
  <si>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</si>
  <si>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</si>
  <si>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</si>
  <si>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</si>
  <si>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</si>
  <si>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</si>
  <si>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</si>
  <si>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</si>
  <si>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</si>
  <si>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</si>
  <si>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</si>
  <si>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</si>
  <si>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</si>
  <si>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</si>
  <si>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</si>
  <si>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</si>
  <si>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</si>
  <si>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</si>
  <si>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</si>
  <si>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</si>
  <si>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</si>
  <si>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</si>
  <si>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</si>
  <si>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</si>
  <si>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</si>
  <si>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</si>
  <si>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</si>
  <si>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</si>
  <si>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</si>
  <si>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</si>
  <si>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</si>
  <si>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</si>
  <si>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</si>
  <si>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</si>
  <si>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</si>
  <si>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</si>
  <si>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</si>
  <si>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</si>
  <si>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</si>
  <si>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</si>
  <si>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</si>
  <si>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</si>
  <si>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</si>
  <si>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</si>
  <si>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</si>
  <si>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</si>
  <si>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</si>
  <si>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</si>
  <si>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</si>
  <si>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</si>
  <si>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</si>
  <si>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</si>
  <si>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</si>
  <si>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</si>
  <si>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</si>
  <si>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</si>
  <si>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</si>
  <si>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</si>
  <si>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</si>
  <si>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</si>
  <si>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</si>
  <si>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</si>
  <si>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</si>
  <si>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</si>
  <si>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</si>
  <si>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</si>
  <si>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</si>
  <si>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</si>
  <si>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</si>
  <si>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</si>
  <si>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</si>
  <si>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</si>
  <si>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</si>
  <si>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</si>
  <si>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</si>
  <si>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</si>
  <si>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</si>
  <si>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</si>
  <si>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</si>
  <si>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</si>
  <si>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</si>
  <si>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</si>
  <si>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</si>
  <si>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</si>
  <si>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</si>
  <si>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</si>
  <si>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</si>
  <si>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</si>
  <si>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</si>
  <si>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</si>
  <si>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</si>
  <si>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</si>
  <si>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</si>
  <si>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</si>
  <si>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</si>
  <si>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</si>
  <si>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</si>
  <si>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</si>
  <si>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</si>
  <si>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</si>
  <si>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</si>
  <si>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</si>
  <si>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</si>
  <si>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</si>
  <si>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</si>
  <si>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</si>
  <si>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</si>
  <si>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</si>
  <si>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</si>
  <si>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</si>
  <si>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</si>
  <si>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</si>
  <si>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</si>
  <si>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</si>
  <si>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</si>
  <si>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</si>
  <si>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</si>
  <si>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</si>
  <si>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</si>
  <si>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</si>
  <si>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</si>
  <si>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</si>
  <si>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</si>
  <si>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</si>
  <si>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</si>
  <si>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</si>
  <si>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</si>
  <si>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</si>
  <si>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</si>
  <si>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</si>
  <si>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</si>
  <si>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</si>
  <si>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</si>
  <si>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</si>
  <si>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</si>
  <si>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</si>
  <si>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</si>
  <si>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</si>
  <si>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</si>
  <si>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</si>
  <si>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</si>
  <si>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</si>
  <si>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</si>
  <si>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</si>
  <si>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</si>
  <si>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</si>
  <si>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</si>
  <si>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</si>
  <si>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</si>
  <si>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</si>
  <si>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</si>
  <si>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</si>
  <si>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</si>
  <si>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</si>
  <si>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</si>
  <si>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</si>
  <si>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</si>
  <si>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</si>
  <si>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</si>
  <si>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</si>
  <si>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</si>
  <si>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</si>
  <si>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</si>
  <si>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</si>
  <si>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</si>
  <si>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</si>
  <si>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</si>
  <si>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</si>
  <si>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</si>
  <si>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</si>
  <si>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</si>
  <si>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</si>
  <si>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</si>
  <si>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</si>
  <si>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</si>
  <si>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</si>
  <si>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</si>
  <si>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</si>
  <si>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</si>
  <si>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</si>
  <si>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</si>
  <si>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</si>
  <si>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</si>
  <si>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</si>
  <si>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</si>
  <si>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</si>
  <si>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</si>
  <si>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</si>
  <si>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</si>
  <si>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</si>
  <si>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</si>
  <si>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</si>
  <si>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</si>
  <si>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</si>
  <si>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</si>
  <si>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</si>
  <si>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</si>
  <si>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</si>
  <si>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</si>
  <si>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</si>
  <si>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</si>
  <si>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</si>
  <si>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</si>
  <si>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</si>
  <si>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</si>
  <si>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</si>
  <si>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</si>
  <si>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</si>
  <si>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</si>
  <si>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</si>
  <si>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</si>
  <si>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</si>
  <si>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</si>
  <si>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</si>
  <si>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</si>
  <si>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</si>
  <si>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</si>
  <si>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</si>
  <si>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</si>
  <si>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</si>
  <si>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</si>
  <si>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</si>
  <si>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</si>
  <si>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</si>
  <si>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</si>
  <si>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</si>
  <si>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</si>
  <si>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</si>
  <si>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</si>
  <si>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</si>
  <si>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</si>
  <si>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</si>
  <si>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</si>
  <si>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</si>
  <si>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</si>
  <si>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</si>
  <si>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</si>
  <si>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</si>
  <si>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</si>
  <si>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</si>
  <si>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</si>
  <si>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</si>
  <si>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</si>
  <si>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</si>
  <si>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</si>
  <si>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</si>
  <si>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</si>
  <si>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</si>
  <si>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</si>
  <si>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</si>
  <si>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</si>
  <si>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</si>
  <si>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</si>
  <si>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</si>
  <si>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</si>
  <si>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</si>
  <si>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</si>
  <si>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</si>
  <si>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</si>
  <si>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</si>
  <si>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</si>
  <si>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</si>
  <si>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</si>
  <si>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</si>
  <si>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</si>
  <si>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</si>
  <si>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</si>
  <si>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</si>
  <si>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</si>
  <si>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</si>
  <si>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</si>
  <si>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</si>
  <si>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</si>
  <si>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</si>
  <si>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</si>
  <si>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</si>
  <si>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</si>
  <si>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</si>
  <si>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</si>
  <si>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</si>
  <si>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</si>
  <si>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</si>
  <si>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</si>
  <si>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</si>
  <si>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</si>
  <si>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</si>
  <si>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</si>
  <si>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</si>
  <si>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</si>
  <si>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</si>
  <si>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</si>
  <si>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</si>
  <si>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</si>
  <si>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</si>
  <si>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</si>
  <si>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</si>
  <si>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</si>
  <si>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</si>
  <si>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</si>
  <si>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</si>
  <si>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</si>
  <si>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</si>
  <si>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</si>
  <si>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</si>
  <si>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</si>
  <si>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</si>
  <si>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</si>
  <si>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</si>
  <si>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</si>
  <si>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</si>
  <si>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</si>
  <si>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</si>
  <si>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</si>
  <si>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</si>
  <si>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</si>
  <si>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</si>
  <si>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</si>
  <si>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</si>
  <si>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</si>
  <si>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</si>
  <si>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</si>
  <si>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</si>
  <si>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</si>
  <si>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</si>
  <si>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</si>
  <si>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</si>
  <si>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</si>
  <si>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</si>
  <si>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</si>
  <si>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</si>
  <si>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</si>
  <si>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</si>
  <si>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</si>
  <si>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</si>
  <si>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</si>
  <si>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</si>
  <si>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</si>
  <si>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</si>
  <si>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</si>
  <si>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</si>
  <si>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</si>
  <si>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</si>
  <si>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</si>
  <si>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</si>
  <si>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</si>
  <si>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</si>
  <si>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</si>
  <si>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</si>
  <si>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</si>
  <si>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</si>
  <si>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</si>
  <si>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</si>
  <si>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</si>
  <si>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</si>
  <si>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</si>
  <si>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</si>
  <si>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</si>
  <si>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</si>
  <si>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</si>
  <si>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</si>
  <si>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</si>
  <si>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</si>
  <si>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</si>
  <si>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</si>
  <si>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</si>
  <si>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</si>
  <si>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</si>
  <si>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</si>
  <si>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</si>
  <si>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</si>
  <si>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</si>
  <si>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</si>
  <si>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</si>
  <si>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</si>
  <si>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</si>
  <si>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</si>
  <si>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</si>
  <si>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</si>
  <si>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</si>
  <si>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</si>
  <si>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</si>
  <si>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</si>
  <si>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</si>
  <si>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</si>
  <si>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</si>
  <si>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</si>
  <si>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</si>
  <si>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</si>
  <si>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</si>
  <si>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</si>
  <si>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</si>
  <si>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</si>
  <si>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</si>
  <si>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</si>
  <si>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</si>
  <si>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</si>
  <si>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</si>
  <si>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</si>
  <si>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</si>
  <si>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</si>
  <si>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</si>
  <si>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</si>
  <si>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</si>
  <si>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</si>
  <si>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</si>
  <si>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</si>
  <si>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</si>
  <si>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</si>
  <si>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</si>
  <si>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</si>
  <si>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</si>
  <si>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</si>
  <si>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</si>
  <si>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</si>
  <si>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</si>
  <si>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</si>
  <si>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</si>
  <si>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</si>
  <si>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</si>
  <si>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</si>
  <si>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</si>
  <si>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</si>
  <si>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</si>
  <si>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</si>
  <si>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</si>
  <si>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</si>
  <si>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</si>
  <si>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</si>
  <si>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</si>
  <si>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</si>
  <si>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</si>
  <si>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</si>
  <si>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</si>
  <si>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</si>
  <si>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</si>
  <si>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</si>
  <si>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</si>
  <si>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</si>
  <si>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</si>
  <si>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</si>
  <si>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</si>
  <si>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</si>
  <si>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</si>
  <si>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</si>
  <si>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</si>
  <si>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</si>
  <si>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</si>
  <si>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</si>
  <si>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</si>
  <si>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</si>
  <si>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</si>
  <si>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</si>
  <si>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</si>
  <si>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</si>
  <si>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</si>
  <si>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</si>
  <si>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</si>
  <si>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</si>
  <si>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</si>
  <si>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</si>
  <si>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</si>
  <si>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</si>
  <si>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</si>
  <si>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</si>
  <si>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</si>
  <si>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</si>
  <si>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</si>
  <si>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</si>
  <si>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</si>
  <si>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</si>
  <si>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</si>
  <si>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</si>
  <si>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</si>
  <si>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</si>
  <si>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</si>
  <si>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</si>
  <si>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</si>
  <si>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</si>
  <si>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</si>
  <si>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</si>
  <si>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</si>
  <si>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</si>
  <si>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</si>
  <si>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</si>
  <si>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</si>
  <si>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</si>
  <si>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</si>
  <si>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</si>
  <si>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</si>
  <si>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</si>
  <si>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</si>
  <si>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</si>
  <si>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</si>
  <si>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</si>
  <si>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</si>
  <si>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</si>
  <si>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</si>
  <si>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</si>
  <si>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</si>
  <si>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</si>
  <si>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</si>
  <si>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</si>
  <si>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</si>
  <si>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</si>
  <si>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</si>
  <si>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</si>
  <si>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</si>
  <si>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</si>
  <si>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</si>
  <si>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</si>
  <si>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</si>
  <si>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</si>
  <si>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</si>
  <si>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</si>
  <si>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</si>
  <si>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</si>
  <si>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</si>
  <si>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</si>
  <si>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</si>
  <si>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</si>
  <si>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</si>
  <si>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</si>
  <si>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</si>
  <si>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</si>
  <si>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</si>
  <si>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</si>
  <si>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</si>
  <si>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</si>
  <si>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</si>
  <si>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</si>
  <si>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</si>
  <si>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</si>
  <si>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</si>
  <si>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</si>
  <si>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</si>
  <si>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</si>
  <si>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</si>
  <si>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</si>
  <si>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</si>
  <si>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</si>
  <si>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</si>
  <si>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</si>
  <si>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</si>
  <si>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</si>
  <si>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</si>
  <si>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</si>
  <si>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</si>
  <si>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</si>
  <si>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</si>
  <si>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</si>
  <si>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</si>
  <si>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</si>
  <si>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</si>
  <si>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</si>
  <si>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</si>
  <si>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</si>
  <si>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</si>
  <si>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</si>
  <si>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</si>
  <si>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</si>
  <si>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</si>
  <si>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</si>
  <si>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</si>
  <si>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</si>
  <si>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</si>
  <si>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</si>
  <si>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</si>
  <si>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</si>
  <si>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</si>
  <si>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</si>
  <si>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</si>
  <si>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</si>
  <si>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</si>
  <si>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</si>
  <si>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</si>
  <si>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</si>
  <si>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</si>
  <si>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</si>
  <si>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</si>
  <si>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</si>
  <si>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</si>
  <si>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</si>
  <si>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</si>
  <si>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</si>
  <si>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</si>
  <si>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</si>
  <si>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</si>
  <si>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</si>
  <si>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</si>
  <si>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</si>
  <si>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</si>
  <si>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</si>
  <si>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</si>
  <si>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</si>
  <si>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</si>
  <si>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</si>
  <si>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</si>
  <si>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</si>
  <si>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</si>
  <si>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</si>
  <si>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</si>
  <si>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</si>
  <si>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</si>
  <si>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</si>
  <si>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</si>
  <si>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</si>
  <si>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</si>
  <si>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</si>
  <si>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</si>
  <si>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</si>
  <si>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</si>
  <si>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</si>
  <si>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</si>
  <si>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</si>
  <si>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</si>
  <si>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</si>
  <si>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</si>
  <si>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</si>
  <si>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</si>
  <si>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</si>
  <si>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</si>
  <si>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</si>
  <si>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</si>
  <si>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</si>
  <si>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</si>
  <si>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</si>
  <si>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</si>
  <si>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</si>
  <si>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</si>
  <si>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</si>
  <si>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</si>
  <si>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</si>
  <si>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</si>
  <si>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</si>
  <si>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</si>
  <si>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</si>
  <si>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</si>
  <si>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</si>
  <si>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</si>
  <si>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</si>
  <si>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</si>
  <si>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</si>
  <si>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</si>
  <si>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</si>
  <si>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</si>
  <si>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</si>
  <si>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</si>
  <si>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</si>
  <si>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</si>
  <si>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</si>
  <si>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</si>
  <si>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</si>
  <si>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</si>
  <si>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</si>
  <si>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</si>
  <si>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</si>
  <si>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</si>
  <si>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</si>
  <si>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</si>
  <si>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</si>
  <si>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</si>
  <si>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</si>
  <si>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</si>
  <si>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</si>
  <si>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</si>
  <si>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</si>
  <si>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</si>
  <si>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</si>
  <si>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</si>
  <si>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</si>
  <si>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</si>
  <si>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</si>
  <si>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</si>
  <si>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</si>
  <si>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</si>
  <si>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</si>
  <si>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</si>
  <si>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</si>
  <si>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</si>
  <si>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</si>
  <si>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</si>
  <si>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</si>
  <si>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</si>
  <si>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</si>
  <si>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</si>
  <si>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</si>
  <si>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</si>
  <si>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</si>
  <si>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</si>
  <si>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</si>
  <si>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</si>
  <si>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</si>
  <si>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</si>
  <si>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</si>
  <si>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</si>
  <si>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</si>
  <si>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</si>
  <si>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</si>
  <si>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</si>
  <si>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</si>
  <si>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</si>
  <si>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</si>
  <si>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</si>
  <si>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</si>
  <si>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</si>
  <si>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</si>
  <si>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</si>
  <si>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</si>
  <si>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</si>
  <si>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</si>
  <si>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</si>
  <si>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</si>
  <si>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</si>
  <si>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</si>
  <si>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</si>
  <si>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</si>
  <si>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</si>
  <si>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</si>
  <si>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</si>
  <si>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</si>
  <si>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</si>
  <si>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</si>
  <si>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</si>
  <si>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</si>
  <si>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</si>
  <si>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</si>
  <si>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</si>
  <si>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</si>
  <si>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</si>
  <si>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</si>
  <si>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</si>
  <si>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</si>
  <si>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</si>
  <si>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</si>
  <si>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</si>
  <si>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</si>
  <si>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</si>
  <si>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</si>
  <si>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</si>
  <si>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</si>
  <si>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</si>
  <si>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</si>
  <si>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</si>
  <si>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</si>
  <si>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</si>
  <si>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</si>
  <si>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</si>
  <si>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</si>
  <si>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</si>
  <si>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</si>
  <si>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</si>
  <si>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</si>
  <si>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</si>
  <si>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</si>
  <si>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</si>
  <si>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</si>
  <si>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</si>
  <si>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</si>
  <si>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</si>
  <si>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</si>
  <si>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</si>
  <si>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</si>
  <si>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</si>
  <si>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</si>
  <si>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</si>
  <si>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</si>
  <si>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</si>
  <si>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</si>
  <si>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</si>
  <si>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</si>
  <si>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</si>
  <si>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</si>
  <si>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</si>
  <si>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</si>
  <si>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</si>
  <si>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</si>
  <si>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</si>
  <si>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</si>
  <si>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</si>
  <si>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</si>
  <si>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</si>
  <si>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</si>
  <si>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</si>
  <si>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</si>
  <si>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</si>
  <si>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</si>
  <si>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</si>
  <si>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</si>
  <si>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</si>
  <si>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</si>
  <si>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</si>
  <si>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</si>
  <si>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</si>
  <si>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</si>
  <si>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</si>
  <si>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</si>
  <si>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</si>
  <si>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</si>
  <si>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</si>
  <si>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</si>
  <si>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</si>
  <si>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</si>
  <si>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</si>
  <si>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</si>
  <si>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</si>
  <si>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</si>
  <si>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</si>
  <si>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</si>
  <si>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</si>
  <si>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</si>
  <si>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</si>
  <si>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</si>
  <si>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</si>
  <si>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</si>
  <si>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</si>
  <si>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</si>
  <si>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</si>
  <si>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</si>
  <si>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</si>
  <si>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</si>
  <si>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</si>
  <si>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</si>
  <si>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</si>
  <si>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</si>
  <si>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</si>
  <si>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</si>
  <si>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</si>
  <si>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</si>
  <si>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</si>
  <si>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</si>
  <si>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</si>
  <si>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</si>
  <si>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</si>
  <si>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</si>
  <si>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</si>
  <si>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</si>
  <si>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</si>
  <si>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</si>
  <si>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</si>
  <si>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</si>
  <si>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</si>
  <si>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</si>
  <si>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</si>
  <si>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</si>
  <si>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</si>
  <si>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</si>
  <si>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</si>
  <si>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</si>
  <si>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</si>
  <si>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</si>
  <si>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</si>
  <si>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</si>
  <si>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</si>
  <si>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</si>
  <si>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</si>
  <si>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</si>
  <si>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</si>
  <si>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</si>
  <si>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</si>
  <si>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</si>
  <si>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</si>
  <si>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</si>
  <si>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</si>
  <si>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</si>
  <si>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</si>
  <si>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</si>
  <si>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</si>
  <si>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</si>
  <si>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</si>
  <si>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</si>
  <si>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</si>
  <si>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</si>
  <si>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</si>
  <si>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</si>
  <si>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</si>
  <si>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</si>
  <si>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</si>
  <si>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</si>
  <si>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</si>
  <si>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</si>
  <si>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</si>
  <si>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</si>
  <si>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</si>
  <si>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</si>
  <si>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</si>
  <si>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</si>
  <si>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</si>
  <si>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</si>
  <si>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</si>
  <si>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</si>
  <si>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</si>
  <si>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</si>
  <si>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</si>
  <si>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</si>
  <si>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</si>
  <si>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</si>
  <si>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</si>
  <si>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</si>
  <si>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</si>
  <si>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</si>
  <si>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</si>
  <si>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</si>
  <si>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</si>
  <si>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</si>
  <si>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</si>
  <si>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</si>
  <si>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</si>
  <si>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</si>
  <si>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</si>
  <si>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</si>
  <si>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</si>
  <si>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</si>
  <si>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</si>
  <si>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</si>
  <si>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</si>
  <si>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</si>
  <si>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</si>
  <si>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</si>
  <si>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</si>
  <si>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</si>
  <si>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</si>
  <si>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</si>
  <si>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</si>
  <si>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</si>
  <si>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</si>
  <si>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</si>
  <si>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</si>
  <si>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</si>
  <si>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</si>
  <si>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</si>
  <si>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</si>
  <si>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</si>
  <si>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</si>
  <si>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</si>
  <si>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</si>
  <si>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</si>
  <si>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</si>
  <si>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</si>
  <si>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</si>
  <si>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</si>
  <si>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</si>
  <si>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</si>
  <si>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</si>
  <si>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</si>
  <si>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</si>
  <si>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</si>
  <si>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</si>
  <si>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</si>
  <si>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</si>
  <si>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</si>
  <si>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</si>
  <si>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</si>
  <si>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</si>
  <si>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</si>
  <si>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</si>
  <si>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</si>
  <si>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</si>
  <si>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</si>
  <si>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</si>
  <si>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</si>
  <si>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</si>
  <si>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</si>
  <si>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</si>
  <si>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</si>
  <si>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</si>
  <si>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</si>
  <si>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</si>
  <si>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</si>
  <si>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</si>
  <si>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</si>
  <si>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</si>
  <si>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</si>
  <si>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</si>
  <si>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</si>
  <si>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</si>
  <si>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</si>
  <si>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</si>
  <si>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</si>
  <si>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</si>
  <si>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</si>
  <si>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</si>
  <si>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</si>
  <si>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</si>
  <si>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</si>
  <si>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</si>
  <si>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</si>
  <si>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</si>
  <si>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</si>
  <si>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</si>
  <si>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</si>
  <si>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</si>
  <si>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</si>
  <si>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</si>
  <si>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</si>
  <si>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</si>
  <si>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</si>
  <si>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</si>
  <si>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</si>
  <si>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</si>
  <si>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</si>
  <si>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</si>
  <si>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</si>
  <si>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</si>
  <si>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</si>
  <si>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</si>
  <si>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</si>
  <si>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</si>
  <si>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</si>
  <si>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</si>
  <si>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</si>
  <si>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</si>
  <si>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</si>
  <si>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</si>
  <si>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</si>
  <si>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</si>
  <si>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</si>
  <si>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</si>
  <si>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</si>
  <si>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</si>
  <si>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</si>
  <si>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</si>
  <si>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</si>
  <si>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</si>
  <si>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</si>
  <si>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</si>
  <si>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</si>
  <si>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</si>
  <si>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</si>
  <si>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</si>
  <si>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</si>
  <si>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</si>
  <si>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</si>
  <si>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</si>
  <si>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</si>
  <si>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</si>
  <si>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</si>
  <si>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</si>
  <si>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</si>
  <si>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</si>
  <si>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</si>
  <si>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</si>
  <si>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</si>
  <si>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</si>
  <si>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</si>
  <si>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</si>
  <si>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</si>
  <si>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</si>
  <si>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</si>
  <si>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</si>
  <si>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</si>
  <si>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</si>
  <si>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</si>
  <si>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</si>
  <si>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</si>
  <si>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</si>
  <si>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</si>
  <si>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</si>
  <si>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</si>
  <si>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</si>
  <si>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</si>
  <si>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</si>
  <si>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</si>
  <si>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</si>
  <si>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</si>
  <si>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</si>
  <si>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</si>
  <si>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</si>
  <si>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</si>
  <si>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</si>
  <si>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</si>
  <si>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</si>
  <si>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</si>
  <si>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</si>
  <si>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</si>
  <si>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</si>
  <si>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</si>
  <si>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</si>
  <si>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</si>
  <si>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</si>
  <si>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</si>
  <si>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</si>
  <si>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</si>
  <si>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</si>
  <si>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</si>
  <si>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</si>
  <si>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</si>
  <si>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</si>
  <si>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</si>
  <si>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</si>
  <si>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</si>
  <si>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</si>
  <si>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</si>
  <si>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</si>
  <si>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</si>
  <si>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</si>
  <si>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</si>
  <si>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</si>
  <si>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</si>
  <si>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</si>
  <si>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</si>
  <si>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</si>
  <si>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</si>
  <si>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</si>
  <si>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</si>
  <si>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</si>
  <si>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</si>
  <si>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</si>
  <si>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</si>
  <si>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</si>
  <si>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</si>
  <si>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</si>
  <si>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</si>
  <si>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</si>
  <si>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</si>
  <si>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</si>
  <si>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</si>
  <si>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</si>
  <si>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</si>
  <si>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</si>
  <si>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</si>
  <si>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</si>
  <si>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</si>
  <si>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</si>
  <si>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</si>
  <si>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</si>
  <si>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</si>
  <si>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</si>
  <si>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</si>
  <si>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</si>
  <si>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</si>
  <si>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</si>
  <si>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</si>
  <si>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</si>
  <si>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</si>
  <si>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</si>
  <si>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</si>
  <si>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</si>
  <si>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</si>
  <si>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</si>
  <si>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</si>
  <si>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</si>
  <si>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</si>
  <si>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</si>
  <si>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</si>
  <si>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</si>
  <si>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</si>
  <si>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</si>
  <si>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</si>
  <si>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</si>
  <si>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</si>
  <si>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</si>
  <si>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</si>
  <si>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</si>
  <si>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</si>
  <si>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</si>
  <si>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</si>
  <si>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</si>
  <si>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</si>
  <si>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</si>
  <si>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</si>
  <si>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</si>
  <si>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</si>
  <si>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</si>
  <si>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</si>
  <si>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</si>
  <si>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</si>
  <si>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</si>
  <si>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</si>
  <si>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</si>
  <si>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</si>
  <si>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</si>
  <si>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</si>
  <si>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</si>
  <si>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</si>
  <si>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</si>
  <si>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</si>
  <si>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</si>
  <si>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</si>
  <si>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</si>
  <si>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</si>
  <si>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</si>
  <si>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</si>
  <si>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</si>
  <si>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</si>
  <si>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</si>
  <si>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</si>
  <si>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</si>
  <si>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</si>
  <si>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</si>
  <si>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</si>
  <si>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</si>
  <si>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</si>
  <si>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</si>
  <si>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</si>
  <si>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</si>
  <si>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</si>
  <si>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</si>
  <si>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</si>
  <si>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</si>
  <si>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</si>
  <si>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</si>
  <si>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</si>
  <si>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</si>
  <si>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</si>
  <si>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</si>
  <si>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</si>
  <si>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</si>
  <si>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</si>
  <si>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</si>
  <si>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</si>
  <si>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</si>
  <si>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</si>
  <si>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</si>
  <si>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</si>
  <si>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</si>
  <si>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</si>
  <si>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</si>
  <si>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</si>
  <si>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</si>
  <si>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</si>
  <si>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</si>
  <si>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</si>
  <si>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</si>
  <si>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</si>
  <si>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</si>
  <si>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</si>
  <si>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</si>
  <si>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</si>
  <si>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</si>
  <si>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</si>
  <si>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</si>
  <si>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</si>
  <si>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</si>
  <si>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</si>
  <si>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</si>
  <si>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</si>
  <si>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</si>
  <si>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</si>
  <si>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</si>
  <si>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</si>
  <si>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</si>
  <si>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</si>
  <si>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</si>
  <si>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</si>
  <si>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</si>
  <si>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</si>
  <si>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</si>
  <si>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</si>
  <si>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</si>
  <si>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</si>
  <si>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</si>
  <si>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</si>
  <si>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</si>
  <si>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</si>
  <si>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</si>
  <si>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</si>
  <si>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</si>
  <si>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</si>
  <si>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</si>
  <si>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</si>
  <si>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</si>
  <si>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</si>
  <si>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</si>
  <si>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</si>
  <si>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</si>
  <si>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</si>
  <si>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</si>
  <si>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</si>
  <si>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</si>
  <si>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</si>
  <si>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</si>
  <si>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</si>
  <si>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</si>
  <si>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</si>
  <si>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</si>
  <si>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</si>
  <si>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</si>
  <si>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</si>
  <si>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</si>
  <si>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</si>
  <si>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</si>
  <si>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</si>
  <si>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</si>
  <si>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</si>
  <si>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</si>
  <si>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</si>
  <si>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</si>
  <si>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</si>
  <si>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</si>
  <si>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</si>
  <si>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</si>
  <si>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</si>
  <si>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</si>
  <si>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</si>
  <si>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</si>
  <si>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</si>
  <si>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</si>
  <si>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</si>
  <si>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</si>
  <si>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</si>
  <si>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</si>
  <si>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</si>
  <si>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</si>
  <si>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</si>
  <si>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</si>
  <si>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</si>
  <si>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</si>
  <si>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</si>
  <si>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</si>
  <si>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</si>
  <si>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</si>
  <si>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</si>
  <si>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</si>
  <si>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</si>
  <si>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</si>
  <si>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</si>
  <si>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</si>
  <si>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</si>
  <si>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</si>
  <si>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</si>
  <si>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</si>
  <si>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</si>
  <si>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</si>
  <si>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</si>
  <si>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</si>
  <si>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</si>
  <si>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</si>
  <si>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</si>
  <si>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</si>
  <si>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</si>
  <si>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</si>
  <si>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</si>
  <si>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</si>
  <si>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</si>
  <si>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</si>
  <si>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</si>
  <si>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</si>
  <si>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</si>
  <si>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</si>
  <si>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</si>
  <si>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</si>
  <si>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</si>
  <si>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</si>
  <si>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</si>
  <si>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</si>
  <si>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</si>
  <si>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</si>
  <si>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</si>
  <si>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</si>
  <si>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</si>
  <si>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</si>
  <si>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</si>
  <si>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</si>
  <si>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</si>
  <si>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</si>
  <si>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</si>
  <si>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</si>
  <si>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</si>
  <si>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</si>
  <si>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</si>
  <si>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</si>
  <si>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</si>
  <si>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</si>
  <si>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</si>
  <si>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</si>
  <si>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</si>
  <si>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</si>
  <si>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</si>
  <si>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</si>
  <si>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</si>
  <si>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</si>
  <si>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</si>
  <si>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</si>
  <si>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</si>
  <si>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</si>
  <si>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</si>
  <si>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</si>
  <si>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</si>
  <si>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</si>
  <si>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</si>
  <si>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</si>
  <si>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</si>
  <si>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</si>
  <si>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</si>
  <si>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</si>
  <si>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</si>
  <si>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</si>
  <si>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</si>
  <si>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</si>
  <si>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</si>
  <si>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</si>
  <si>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</si>
  <si>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</si>
  <si>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</si>
  <si>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</si>
  <si>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</si>
  <si>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</si>
  <si>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</si>
  <si>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</si>
  <si>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</si>
  <si>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</si>
  <si>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</si>
  <si>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</si>
  <si>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</si>
  <si>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</si>
  <si>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</si>
  <si>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</si>
  <si>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</si>
  <si>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</si>
  <si>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</si>
  <si>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</si>
  <si>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</si>
  <si>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</si>
  <si>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</si>
  <si>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</si>
  <si>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</si>
  <si>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</si>
  <si>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</si>
  <si>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</si>
  <si>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</si>
  <si>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</si>
  <si>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</si>
  <si>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</si>
  <si>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</si>
  <si>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</si>
  <si>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</si>
  <si>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</si>
  <si>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</si>
  <si>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</si>
  <si>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</si>
  <si>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</si>
  <si>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</si>
  <si>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</si>
  <si>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</si>
  <si>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</si>
  <si>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</si>
  <si>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</si>
  <si>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</si>
  <si>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</si>
  <si>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</si>
  <si>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</si>
  <si>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</si>
  <si>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</si>
  <si>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</si>
  <si>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</si>
  <si>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</si>
  <si>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</si>
  <si>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</si>
  <si>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</si>
  <si>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</si>
  <si>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</si>
  <si>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</si>
  <si>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</si>
  <si>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</si>
  <si>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</si>
  <si>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</si>
  <si>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</si>
  <si>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</si>
  <si>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</si>
  <si>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</si>
  <si>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</si>
  <si>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</si>
  <si>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</si>
  <si>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</si>
  <si>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</si>
  <si>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</si>
  <si>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</si>
  <si>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</si>
  <si>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</si>
  <si>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</si>
  <si>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</si>
  <si>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</si>
  <si>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</si>
  <si>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</si>
  <si>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</si>
  <si>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</si>
  <si>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</si>
  <si>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</si>
  <si>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</si>
  <si>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</si>
  <si>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</si>
  <si>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</si>
  <si>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</si>
  <si>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</si>
  <si>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</si>
  <si>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</si>
  <si>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</si>
  <si>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</si>
  <si>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</si>
  <si>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</si>
  <si>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</si>
  <si>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</si>
  <si>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</si>
  <si>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</si>
  <si>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</si>
  <si>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</si>
  <si>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</si>
  <si>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</si>
  <si>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</si>
  <si>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</si>
  <si>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</si>
  <si>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</si>
  <si>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</si>
  <si>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</si>
  <si>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</si>
  <si>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</si>
  <si>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</si>
  <si>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</si>
  <si>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</si>
  <si>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</si>
  <si>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</si>
  <si>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</si>
  <si>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</si>
  <si>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</si>
  <si>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</si>
  <si>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</si>
  <si>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</si>
  <si>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</si>
  <si>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</si>
  <si>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</si>
  <si>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</si>
  <si>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</si>
  <si>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</si>
  <si>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</si>
  <si>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</si>
  <si>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</si>
  <si>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</si>
  <si>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</si>
  <si>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</si>
  <si>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</si>
  <si>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</si>
  <si>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</si>
  <si>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</si>
  <si>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</si>
  <si>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</si>
  <si>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</si>
  <si>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</si>
  <si>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</si>
  <si>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</si>
  <si>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</si>
  <si>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</si>
  <si>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</si>
  <si>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</si>
  <si>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</si>
  <si>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</si>
  <si>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</si>
  <si>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</si>
  <si>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</si>
  <si>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</si>
  <si>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</si>
  <si>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</si>
  <si>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</si>
  <si>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</si>
  <si>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</si>
  <si>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</si>
  <si>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</si>
  <si>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</si>
  <si>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</si>
  <si>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</si>
  <si>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</si>
  <si>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</si>
  <si>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</si>
  <si>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</si>
  <si>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</si>
  <si>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</si>
  <si>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</si>
  <si>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</si>
  <si>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</si>
  <si>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</si>
  <si>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</si>
  <si>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</si>
  <si>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</si>
  <si>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</si>
  <si>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</si>
  <si>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</si>
  <si>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</si>
  <si>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</si>
  <si>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</si>
  <si>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</si>
  <si>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</si>
  <si>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</si>
  <si>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</si>
  <si>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</si>
  <si>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</si>
  <si>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</si>
  <si>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</si>
  <si>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</si>
  <si>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</si>
  <si>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</si>
  <si>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</si>
  <si>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</si>
  <si>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</si>
  <si>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</si>
  <si>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</si>
  <si>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</si>
  <si>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</si>
  <si>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</si>
  <si>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</si>
  <si>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</si>
  <si>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</si>
  <si>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</si>
  <si>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</si>
  <si>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</si>
  <si>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</si>
  <si>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</si>
  <si>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</si>
  <si>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</si>
  <si>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</si>
  <si>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</si>
  <si>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</si>
  <si>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</si>
  <si>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</si>
  <si>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</si>
  <si>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</si>
  <si>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</si>
  <si>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</si>
  <si>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</si>
  <si>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</si>
  <si>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</si>
  <si>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</si>
  <si>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</si>
  <si>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</si>
  <si>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</si>
  <si>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</si>
  <si>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</si>
  <si>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</si>
  <si>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</si>
  <si>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</si>
  <si>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</si>
  <si>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</si>
  <si>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</si>
  <si>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</si>
  <si>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</si>
  <si>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</si>
  <si>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</si>
  <si>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</si>
  <si>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</si>
  <si>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</si>
  <si>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</si>
  <si>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</si>
  <si>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</si>
  <si>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</si>
  <si>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</si>
  <si>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</si>
  <si>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</si>
  <si>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</si>
  <si>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</si>
  <si>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</si>
  <si>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</si>
  <si>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</si>
  <si>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</si>
  <si>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</si>
  <si>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</si>
  <si>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</si>
  <si>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</si>
  <si>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</si>
  <si>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</si>
  <si>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</si>
  <si>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</si>
  <si>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</si>
  <si>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</si>
  <si>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</si>
  <si>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</si>
  <si>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</si>
  <si>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</si>
  <si>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</si>
  <si>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</si>
  <si>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</si>
  <si>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</si>
  <si>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</si>
  <si>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</si>
  <si>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</si>
  <si>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</si>
  <si>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</si>
  <si>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</si>
  <si>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</si>
  <si>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</si>
  <si>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</si>
  <si>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</si>
  <si>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</si>
  <si>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</si>
  <si>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</si>
  <si>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</si>
  <si>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</si>
  <si>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</si>
  <si>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</si>
  <si>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</si>
  <si>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</si>
  <si>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</si>
  <si>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</si>
  <si>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</si>
  <si>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</si>
  <si>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</si>
  <si>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</si>
  <si>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</si>
  <si>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</si>
  <si>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</si>
  <si>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</si>
  <si>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</si>
  <si>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</si>
  <si>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</si>
  <si>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</si>
  <si>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</si>
  <si>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</si>
  <si>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</si>
  <si>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</si>
  <si>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</si>
  <si>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</si>
  <si>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</si>
  <si>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</si>
  <si>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</si>
  <si>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</si>
  <si>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</si>
  <si>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</si>
  <si>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</si>
  <si>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</si>
  <si>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</si>
  <si>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</si>
  <si>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</si>
  <si>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</si>
  <si>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</si>
  <si>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</si>
  <si>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</si>
  <si>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</si>
  <si>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</si>
  <si>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</si>
  <si>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</si>
  <si>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</si>
  <si>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</si>
  <si>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</si>
  <si>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</si>
  <si>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</si>
  <si>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</si>
  <si>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</si>
  <si>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</si>
  <si>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</si>
  <si>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</si>
  <si>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</si>
  <si>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</si>
  <si>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</si>
  <si>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</si>
  <si>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</si>
  <si>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</si>
  <si>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</si>
  <si>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</si>
  <si>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</si>
  <si>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</si>
  <si>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</si>
  <si>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</si>
  <si>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</si>
  <si>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</si>
  <si>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</si>
  <si>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</si>
  <si>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</si>
  <si>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</si>
  <si>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</si>
  <si>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</si>
  <si>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</si>
  <si>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</si>
  <si>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</si>
  <si>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</si>
  <si>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</si>
  <si>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</si>
  <si>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</si>
  <si>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</si>
  <si>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</si>
  <si>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</si>
  <si>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</si>
  <si>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</si>
  <si>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</si>
  <si>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</si>
  <si>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</si>
  <si>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</si>
  <si>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</si>
  <si>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</si>
  <si>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</si>
  <si>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</si>
  <si>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</si>
  <si>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</si>
  <si>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</si>
  <si>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</si>
  <si>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</si>
  <si>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</si>
  <si>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</si>
  <si>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</si>
  <si>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</si>
  <si>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</si>
  <si>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</si>
  <si>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</si>
  <si>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</si>
  <si>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</si>
  <si>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</si>
  <si>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</si>
  <si>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</si>
  <si>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</si>
  <si>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</si>
  <si>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</si>
  <si>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</si>
  <si>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</si>
  <si>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</si>
  <si>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</si>
  <si>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</si>
  <si>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</si>
  <si>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</si>
  <si>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</si>
  <si>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</si>
  <si>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</si>
  <si>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</si>
  <si>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</si>
  <si>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</si>
  <si>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</si>
  <si>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</si>
  <si>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</si>
  <si>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</si>
  <si>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</si>
  <si>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</si>
  <si>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</si>
  <si>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</si>
  <si>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</si>
  <si>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</si>
  <si>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</si>
  <si>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</si>
  <si>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</si>
  <si>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</si>
  <si>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</si>
  <si>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</si>
  <si>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</si>
  <si>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</si>
  <si>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</si>
  <si>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</si>
  <si>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</si>
  <si>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</si>
  <si>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</si>
  <si>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</si>
  <si>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</si>
  <si>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</si>
  <si>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</si>
  <si>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</si>
  <si>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</si>
  <si>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</si>
  <si>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</si>
  <si>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</si>
  <si>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</si>
  <si>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</si>
  <si>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</si>
  <si>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</si>
  <si>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</si>
  <si>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</si>
  <si>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</si>
  <si>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</si>
  <si>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</si>
  <si>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</si>
  <si>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</si>
  <si>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</si>
  <si>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</si>
  <si>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</si>
  <si>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</si>
  <si>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</si>
  <si>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</si>
  <si>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</si>
  <si>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</si>
  <si>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</si>
  <si>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</si>
  <si>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</si>
  <si>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</si>
  <si>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</si>
  <si>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</si>
  <si>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</si>
  <si>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</si>
  <si>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</si>
  <si>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</si>
  <si>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</si>
  <si>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</si>
  <si>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</si>
  <si>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</si>
  <si>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</si>
  <si>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</si>
  <si>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</si>
  <si>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</si>
  <si>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</si>
  <si>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</si>
  <si>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</si>
  <si>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</si>
  <si>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</si>
  <si>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</si>
  <si>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</si>
  <si>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</si>
  <si>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</si>
  <si>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</si>
  <si>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</si>
  <si>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</si>
  <si>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</si>
  <si>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</si>
  <si>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</si>
  <si>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</si>
  <si>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</si>
  <si>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</si>
  <si>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</si>
  <si>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</si>
  <si>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</si>
  <si>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</si>
  <si>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</si>
  <si>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</si>
  <si>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</si>
  <si>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</si>
  <si>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</si>
  <si>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</si>
  <si>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</si>
  <si>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</si>
  <si>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</si>
  <si>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</si>
  <si>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</si>
  <si>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</si>
  <si>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</si>
  <si>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</si>
  <si>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</si>
  <si>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</si>
  <si>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</si>
  <si>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</si>
  <si>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</si>
  <si>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</si>
  <si>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</si>
  <si>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</si>
  <si>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</si>
  <si>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</si>
  <si>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</si>
  <si>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</si>
  <si>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</si>
  <si>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</si>
  <si>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</si>
  <si>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</si>
  <si>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</si>
  <si>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</si>
  <si>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</si>
  <si>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</si>
  <si>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</si>
  <si>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</si>
  <si>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</si>
  <si>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</si>
  <si>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</si>
  <si>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</si>
  <si>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</si>
  <si>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</si>
  <si>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</si>
  <si>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</si>
  <si>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</si>
  <si>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</si>
  <si>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</si>
  <si>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</si>
  <si>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</si>
  <si>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</si>
  <si>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</si>
  <si>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</si>
  <si>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</si>
  <si>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</si>
  <si>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</si>
  <si>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</si>
  <si>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</si>
  <si>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</si>
  <si>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</si>
  <si>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</si>
  <si>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</si>
  <si>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</si>
  <si>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</si>
  <si>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</si>
  <si>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</si>
  <si>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</si>
  <si>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</si>
  <si>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</si>
  <si>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</si>
  <si>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</si>
  <si>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</si>
  <si>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</si>
  <si>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</si>
  <si>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</si>
  <si>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</si>
  <si>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</si>
  <si>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</si>
  <si>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</si>
  <si>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</si>
  <si>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</si>
  <si>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</si>
  <si>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</si>
  <si>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</si>
  <si>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</si>
  <si>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</si>
  <si>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</si>
  <si>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</si>
  <si>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</si>
  <si>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</si>
  <si>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</si>
  <si>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</si>
  <si>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</si>
  <si>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</si>
  <si>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</si>
  <si>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</si>
  <si>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</si>
  <si>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</si>
  <si>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</si>
  <si>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</si>
  <si>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</si>
  <si>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</si>
  <si>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</si>
  <si>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</si>
  <si>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</si>
  <si>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</si>
  <si>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</si>
  <si>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</si>
  <si>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</si>
  <si>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</si>
  <si>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</si>
  <si>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</si>
  <si>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</si>
  <si>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</si>
  <si>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</si>
  <si>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</si>
  <si>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</si>
  <si>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</si>
  <si>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</si>
  <si>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</si>
  <si>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</si>
  <si>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</si>
  <si>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</si>
  <si>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</si>
  <si>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</si>
  <si>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</si>
  <si>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</si>
  <si>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</si>
  <si>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</si>
  <si>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</si>
  <si>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</si>
  <si>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</si>
  <si>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</si>
  <si>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</si>
  <si>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</si>
  <si>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</si>
  <si>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</si>
  <si>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</si>
  <si>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</si>
  <si>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</si>
  <si>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</si>
  <si>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</si>
  <si>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</si>
  <si>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</si>
  <si>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</si>
  <si>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</si>
  <si>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</si>
  <si>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</si>
  <si>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</si>
  <si>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</si>
  <si>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</si>
  <si>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</si>
  <si>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</si>
  <si>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</si>
  <si>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</si>
  <si>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</si>
  <si>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</si>
  <si>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</si>
  <si>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</si>
  <si>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</si>
  <si>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</si>
  <si>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</si>
  <si>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</si>
  <si>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</si>
  <si>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</si>
  <si>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</si>
  <si>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</si>
  <si>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</si>
  <si>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</si>
  <si>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</si>
  <si>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</si>
  <si>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</si>
  <si>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</si>
  <si>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</si>
  <si>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</si>
  <si>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</si>
  <si>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</si>
  <si>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</si>
  <si>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</si>
  <si>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</si>
  <si>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</si>
  <si>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</si>
  <si>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</si>
  <si>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</si>
  <si>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</si>
  <si>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</si>
  <si>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</si>
  <si>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</si>
  <si>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</si>
  <si>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</si>
  <si>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</si>
  <si>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</si>
  <si>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</si>
  <si>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</si>
  <si>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</si>
  <si>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</si>
  <si>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</si>
  <si>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</si>
  <si>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</si>
  <si>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</si>
  <si>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</si>
  <si>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</si>
  <si>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</si>
  <si>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</si>
  <si>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</si>
  <si>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</si>
  <si>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</si>
  <si>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</si>
  <si>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</si>
  <si>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</si>
  <si>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</si>
  <si>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</si>
  <si>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</si>
  <si>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</si>
  <si>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</si>
  <si>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</si>
  <si>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</si>
  <si>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</si>
  <si>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</si>
  <si>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</si>
  <si>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</si>
  <si>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</si>
  <si>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</si>
  <si>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</si>
  <si>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</si>
  <si>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</si>
  <si>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</si>
  <si>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</si>
  <si>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</si>
  <si>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</si>
  <si>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</si>
  <si>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</si>
  <si>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</si>
  <si>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</si>
  <si>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</si>
  <si>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</si>
  <si>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</si>
  <si>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</si>
  <si>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</si>
  <si>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</si>
  <si>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</si>
  <si>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</si>
  <si>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</si>
  <si>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</si>
  <si>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</si>
  <si>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</si>
  <si>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</si>
  <si>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</si>
  <si>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</si>
  <si>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</si>
  <si>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</si>
  <si>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</si>
  <si>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</si>
  <si>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</si>
  <si>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</si>
  <si>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</si>
  <si>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</si>
  <si>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</si>
  <si>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</si>
  <si>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</si>
  <si>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</si>
  <si>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</si>
  <si>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</si>
  <si>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</si>
  <si>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</si>
  <si>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</si>
  <si>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</si>
  <si>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</si>
  <si>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</si>
  <si>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</si>
  <si>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</si>
  <si>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</si>
  <si>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</si>
  <si>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</si>
  <si>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</si>
  <si>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</si>
  <si>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</si>
  <si>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</si>
  <si>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</si>
  <si>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</si>
  <si>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</si>
  <si>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</si>
  <si>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</si>
  <si>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</si>
  <si>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</si>
  <si>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</si>
  <si>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</si>
  <si>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</si>
  <si>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</si>
  <si>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</si>
  <si>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</si>
  <si>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</si>
  <si>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</si>
  <si>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</si>
  <si>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</si>
  <si>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</si>
  <si>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</si>
  <si>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</si>
  <si>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</si>
  <si>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</si>
  <si>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</si>
  <si>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</si>
  <si>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</si>
  <si>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</si>
  <si>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</si>
  <si>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</si>
  <si>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</si>
  <si>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</si>
  <si>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</si>
  <si>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</si>
  <si>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</si>
  <si>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</si>
  <si>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</si>
  <si>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</si>
  <si>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</si>
  <si>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</si>
  <si>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</si>
  <si>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</si>
  <si>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</si>
  <si>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</si>
  <si>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</si>
  <si>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</si>
  <si>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</si>
  <si>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</si>
  <si>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</si>
  <si>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</si>
  <si>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</si>
  <si>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</si>
  <si>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</si>
  <si>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</si>
  <si>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</si>
  <si>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</si>
  <si>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</si>
  <si>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</si>
  <si>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</si>
  <si>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</si>
  <si>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</si>
  <si>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</si>
  <si>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</si>
  <si>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</si>
  <si>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</si>
  <si>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</si>
  <si>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</si>
  <si>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</si>
  <si>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</si>
  <si>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</si>
  <si>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</si>
  <si>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</si>
  <si>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</si>
  <si>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</si>
  <si>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</si>
  <si>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</si>
  <si>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</si>
  <si>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</si>
  <si>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</si>
  <si>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</si>
  <si>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</si>
  <si>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</si>
  <si>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</si>
  <si>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</si>
  <si>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</si>
  <si>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</si>
  <si>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</si>
  <si>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</si>
  <si>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</si>
  <si>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</si>
  <si>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</si>
  <si>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</si>
  <si>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</si>
  <si>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</si>
  <si>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</si>
  <si>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</si>
  <si>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</si>
  <si>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</si>
  <si>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</si>
  <si>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</si>
  <si>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</si>
  <si>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</si>
  <si>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</si>
  <si>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</si>
  <si>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</si>
  <si>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</si>
  <si>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</si>
  <si>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</si>
  <si>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</si>
  <si>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</si>
  <si>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</si>
  <si>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</si>
  <si>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</si>
  <si>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</si>
  <si>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</si>
  <si>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</si>
  <si>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</si>
  <si>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</si>
  <si>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</si>
  <si>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</si>
  <si>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</si>
  <si>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</si>
  <si>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</si>
  <si>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</si>
  <si>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</si>
  <si>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</si>
  <si>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</si>
  <si>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</si>
  <si>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</si>
  <si>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</si>
  <si>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</si>
  <si>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</si>
  <si>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</si>
  <si>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</si>
  <si>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</si>
  <si>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</si>
  <si>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</si>
  <si>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</si>
  <si>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</si>
  <si>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</si>
  <si>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</si>
  <si>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</si>
  <si>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</si>
  <si>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</si>
  <si>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</si>
  <si>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</si>
  <si>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</si>
  <si>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</si>
  <si>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</si>
  <si>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</si>
  <si>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</si>
  <si>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</si>
  <si>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</si>
  <si>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</si>
  <si>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</si>
  <si>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</si>
  <si>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</si>
  <si>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</si>
  <si>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</si>
  <si>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</si>
  <si>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</si>
  <si>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</si>
  <si>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</si>
  <si>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</si>
  <si>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</si>
  <si>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</si>
  <si>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</si>
  <si>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</si>
  <si>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</si>
  <si>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</si>
  <si>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</si>
  <si>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</si>
  <si>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</si>
  <si>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</si>
  <si>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</si>
  <si>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</si>
  <si>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</si>
  <si>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</si>
  <si>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</si>
  <si>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</si>
  <si>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</si>
  <si>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</si>
  <si>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</si>
  <si>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</si>
  <si>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</si>
  <si>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</si>
  <si>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</si>
  <si>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</si>
  <si>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</si>
  <si>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</si>
  <si>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</si>
  <si>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</si>
  <si>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</si>
  <si>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</si>
  <si>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</si>
  <si>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</si>
  <si>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</si>
  <si>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</si>
  <si>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</si>
  <si>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</si>
  <si>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</si>
  <si>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</si>
  <si>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</si>
  <si>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</si>
  <si>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</si>
  <si>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</si>
  <si>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</si>
  <si>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</si>
  <si>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</si>
  <si>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</si>
  <si>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</si>
  <si>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</si>
  <si>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</si>
  <si>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</si>
  <si>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</si>
  <si>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</si>
  <si>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</si>
  <si>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</si>
  <si>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</si>
  <si>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</si>
  <si>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</si>
  <si>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</si>
  <si>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</si>
  <si>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</si>
  <si>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</si>
  <si>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</si>
  <si>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</si>
  <si>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</si>
  <si>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</si>
  <si>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</si>
  <si>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</si>
  <si>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</si>
  <si>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</si>
  <si>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</si>
  <si>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</si>
  <si>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</si>
  <si>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</si>
  <si>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</si>
  <si>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</si>
  <si>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</si>
  <si>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</si>
  <si>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</si>
  <si>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</si>
  <si>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</si>
  <si>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</si>
  <si>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</si>
  <si>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</si>
  <si>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</si>
  <si>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</si>
  <si>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</si>
  <si>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</si>
  <si>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</si>
  <si>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</si>
  <si>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</si>
  <si>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</si>
  <si>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</si>
  <si>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</si>
  <si>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</si>
  <si>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</si>
  <si>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</si>
  <si>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</si>
  <si>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</si>
  <si>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</si>
  <si>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</si>
  <si>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</si>
  <si>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</si>
  <si>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</si>
  <si>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</si>
  <si>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</si>
  <si>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</si>
  <si>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</si>
  <si>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</si>
  <si>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</si>
  <si>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</si>
  <si>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</si>
  <si>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</si>
  <si>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</si>
  <si>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</si>
  <si>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</si>
  <si>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</si>
  <si>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</si>
  <si>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</si>
  <si>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</si>
  <si>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</si>
  <si>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</si>
  <si>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</si>
  <si>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</si>
  <si>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</si>
  <si>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</si>
  <si>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</si>
  <si>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</si>
  <si>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</si>
  <si>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</si>
  <si>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</si>
  <si>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</si>
  <si>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</si>
  <si>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</si>
  <si>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</si>
  <si>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</si>
  <si>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</si>
  <si>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</si>
  <si>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</si>
  <si>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</si>
  <si>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</si>
  <si>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</si>
  <si>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</si>
  <si>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</si>
  <si>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</si>
  <si>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</si>
  <si>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</si>
  <si>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</si>
  <si>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</si>
  <si>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</si>
  <si>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</si>
  <si>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</si>
  <si>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</si>
  <si>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</si>
  <si>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</si>
  <si>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</si>
  <si>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</si>
  <si>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</si>
  <si>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</si>
  <si>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</si>
  <si>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</si>
  <si>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</si>
  <si>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</si>
  <si>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</si>
  <si>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</si>
  <si>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</si>
  <si>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</si>
  <si>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</si>
  <si>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</si>
  <si>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</si>
  <si>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</si>
  <si>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</si>
  <si>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</si>
  <si>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</si>
  <si>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</si>
  <si>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</si>
  <si>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</si>
  <si>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</si>
  <si>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</si>
  <si>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</si>
  <si>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</si>
  <si>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</si>
  <si>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</si>
  <si>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</si>
  <si>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</si>
  <si>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</si>
  <si>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</si>
  <si>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</si>
  <si>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</si>
  <si>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</si>
  <si>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</si>
  <si>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</si>
  <si>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</si>
  <si>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</si>
  <si>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</si>
  <si>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</si>
  <si>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</si>
  <si>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</si>
  <si>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</si>
  <si>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</si>
  <si>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</si>
  <si>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</si>
  <si>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</si>
  <si>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</si>
  <si>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</si>
  <si>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</si>
  <si>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</si>
  <si>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</si>
  <si>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</si>
  <si>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</si>
  <si>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</si>
  <si>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</si>
  <si>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</si>
  <si>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</si>
  <si>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</si>
  <si>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</si>
  <si>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</si>
  <si>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</si>
  <si>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</si>
  <si>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</si>
  <si>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</si>
  <si>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</si>
  <si>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</si>
  <si>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</si>
  <si>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</si>
  <si>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</si>
  <si>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</si>
  <si>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</si>
  <si>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</si>
  <si>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</si>
  <si>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</si>
  <si>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</si>
  <si>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</si>
  <si>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</si>
  <si>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</si>
  <si>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</si>
  <si>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</si>
  <si>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</si>
  <si>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</si>
  <si>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</si>
  <si>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</si>
  <si>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</si>
  <si>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</si>
  <si>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</si>
  <si>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</si>
  <si>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</si>
  <si>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</si>
  <si>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</si>
  <si>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</si>
  <si>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</si>
  <si>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</si>
  <si>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</si>
  <si>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</si>
  <si>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</si>
  <si>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</si>
  <si>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</si>
  <si>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</si>
  <si>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</si>
  <si>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</si>
  <si>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</si>
  <si>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</si>
  <si>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</si>
  <si>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</si>
  <si>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</si>
  <si>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</si>
  <si>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</si>
  <si>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</si>
  <si>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</si>
  <si>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</si>
  <si>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</si>
  <si>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</si>
  <si>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</si>
  <si>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</si>
  <si>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</si>
  <si>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</si>
  <si>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</si>
  <si>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</si>
  <si>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</si>
  <si>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</si>
  <si>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</si>
  <si>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</si>
  <si>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</si>
  <si>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</si>
  <si>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</si>
  <si>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</si>
  <si>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</si>
  <si>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</si>
  <si>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</si>
  <si>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</si>
  <si>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</si>
  <si>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</si>
  <si>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</si>
  <si>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</si>
  <si>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</si>
  <si>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</si>
  <si>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</si>
  <si>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</si>
  <si>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</si>
  <si>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</si>
  <si>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</si>
  <si>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</si>
  <si>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</si>
  <si>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</si>
  <si>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</si>
  <si>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</si>
  <si>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</si>
  <si>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</si>
  <si>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</si>
  <si>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</si>
  <si>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</si>
  <si>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</si>
  <si>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</si>
  <si>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</si>
  <si>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</si>
  <si>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</si>
  <si>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</si>
  <si>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</si>
  <si>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</si>
  <si>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</si>
  <si>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</si>
  <si>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</si>
  <si>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</si>
  <si>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</si>
  <si>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</si>
  <si>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</si>
  <si>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</si>
  <si>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</si>
  <si>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</si>
  <si>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</si>
  <si>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</si>
  <si>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</si>
  <si>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</si>
  <si>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</si>
  <si>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</si>
  <si>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</si>
  <si>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</si>
  <si>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</si>
  <si>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</si>
  <si>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</si>
  <si>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</si>
  <si>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</si>
  <si>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</si>
  <si>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</si>
  <si>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</si>
  <si>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</si>
  <si>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</si>
  <si>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</si>
  <si>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</si>
  <si>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</si>
  <si>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</si>
  <si>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</si>
  <si>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</si>
  <si>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</si>
  <si>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</si>
  <si>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</si>
  <si>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</si>
  <si>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</si>
  <si>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</si>
  <si>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</si>
  <si>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</si>
  <si>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</si>
  <si>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</si>
  <si>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</si>
  <si>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</si>
  <si>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</si>
  <si>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</si>
  <si>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</si>
  <si>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</si>
  <si>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</si>
  <si>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</si>
  <si>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</si>
  <si>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</si>
  <si>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</si>
  <si>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</si>
  <si>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</si>
  <si>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</si>
  <si>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</si>
  <si>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</si>
  <si>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</si>
  <si>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</si>
  <si>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</si>
  <si>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</si>
  <si>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</si>
  <si>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</si>
  <si>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</si>
  <si>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</si>
  <si>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</si>
  <si>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</si>
  <si>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</si>
  <si>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</si>
  <si>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</si>
  <si>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</si>
  <si>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</si>
  <si>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</si>
  <si>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</si>
  <si>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</si>
  <si>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</si>
  <si>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</si>
  <si>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</si>
  <si>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</si>
  <si>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</si>
  <si>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</si>
  <si>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</si>
  <si>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</si>
  <si>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</si>
  <si>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</si>
  <si>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</si>
  <si>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</si>
  <si>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</si>
  <si>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</si>
  <si>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</si>
  <si>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</si>
  <si>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</si>
  <si>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</si>
  <si>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</si>
  <si>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</si>
  <si>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</si>
  <si>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</si>
  <si>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</si>
  <si>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</si>
  <si>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</si>
  <si>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</si>
  <si>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</si>
  <si>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</si>
  <si>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</si>
  <si>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</si>
  <si>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</si>
  <si>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</si>
  <si>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</si>
  <si>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</si>
  <si>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</si>
  <si>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</si>
  <si>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</si>
  <si>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</si>
  <si>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</si>
  <si>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</si>
  <si>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</si>
  <si>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</si>
  <si>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</si>
  <si>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</si>
  <si>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</si>
  <si>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</si>
  <si>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</si>
  <si>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</si>
  <si>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</si>
  <si>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</si>
  <si>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</si>
  <si>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</si>
  <si>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</si>
  <si>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</si>
  <si>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</si>
  <si>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</si>
  <si>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</si>
  <si>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</si>
  <si>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</si>
  <si>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</si>
  <si>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</si>
  <si>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</si>
  <si>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</si>
  <si>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</si>
  <si>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</si>
  <si>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</si>
  <si>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</si>
  <si>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</si>
  <si>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</si>
  <si>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</si>
  <si>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</si>
  <si>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</si>
  <si>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</si>
  <si>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</si>
  <si>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</si>
  <si>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</si>
  <si>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</si>
  <si>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</si>
  <si>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</si>
  <si>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</si>
  <si>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</si>
  <si>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</si>
  <si>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</si>
  <si>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</si>
  <si>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</si>
  <si>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</si>
  <si>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</si>
  <si>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</si>
  <si>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</si>
  <si>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</si>
  <si>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</si>
  <si>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</si>
  <si>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</si>
  <si>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</si>
  <si>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</si>
  <si>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</si>
  <si>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</si>
  <si>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</si>
  <si>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</si>
  <si>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</si>
  <si>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</si>
  <si>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</si>
  <si>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</si>
  <si>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</si>
  <si>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</si>
  <si>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</si>
  <si>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</si>
  <si>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</si>
  <si>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</si>
  <si>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</si>
  <si>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</si>
  <si>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</si>
  <si>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</si>
  <si>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</si>
  <si>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</si>
  <si>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</si>
  <si>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</si>
  <si>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</si>
  <si>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</si>
  <si>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</si>
  <si>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</si>
  <si>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</si>
  <si>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</si>
  <si>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</si>
  <si>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</si>
  <si>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</si>
  <si>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</si>
  <si>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</si>
  <si>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</si>
  <si>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</si>
  <si>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</si>
  <si>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</si>
  <si>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</si>
  <si>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</si>
  <si>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</si>
  <si>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</si>
  <si>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</si>
  <si>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</si>
  <si>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</si>
  <si>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</si>
  <si>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</si>
  <si>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</si>
  <si>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</si>
  <si>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</si>
  <si>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</si>
  <si>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</si>
  <si>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</si>
  <si>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</si>
  <si>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</si>
  <si>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</si>
  <si>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</si>
  <si>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</si>
  <si>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</si>
  <si>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</si>
  <si>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</si>
  <si>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</si>
  <si>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</si>
  <si>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</si>
  <si>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</si>
  <si>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</si>
  <si>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</si>
  <si>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</si>
  <si>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</si>
  <si>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</si>
  <si>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</si>
  <si>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</si>
  <si>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</si>
  <si>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</si>
  <si>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</si>
  <si>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</si>
  <si>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</si>
  <si>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</si>
  <si>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</si>
  <si>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</si>
  <si>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</si>
  <si>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</si>
  <si>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</si>
  <si>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</si>
  <si>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</si>
  <si>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</si>
  <si>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</si>
  <si>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</si>
  <si>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</si>
  <si>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</si>
  <si>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</si>
  <si>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</si>
  <si>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</si>
  <si>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</si>
  <si>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</si>
  <si>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</si>
  <si>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</si>
  <si>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</si>
  <si>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</si>
  <si>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</si>
  <si>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</si>
  <si>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</si>
  <si>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</si>
  <si>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</si>
  <si>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</si>
  <si>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</si>
  <si>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</si>
  <si>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</si>
  <si>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</si>
  <si>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</si>
  <si>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</si>
  <si>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</si>
  <si>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</si>
  <si>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</si>
  <si>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</si>
  <si>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</si>
  <si>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</si>
  <si>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</si>
  <si>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</si>
  <si>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</si>
  <si>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</si>
  <si>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</si>
  <si>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</si>
  <si>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</si>
  <si>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</si>
  <si>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</si>
  <si>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</si>
  <si>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</si>
  <si>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</si>
  <si>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</si>
  <si>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</si>
  <si>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</si>
  <si>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</si>
  <si>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</si>
  <si>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</si>
  <si>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</si>
  <si>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</si>
  <si>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</si>
  <si>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</si>
  <si>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</si>
  <si>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</si>
  <si>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</si>
  <si>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</si>
  <si>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</si>
  <si>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</si>
  <si>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</si>
  <si>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</si>
  <si>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</si>
  <si>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</si>
  <si>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</si>
  <si>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</si>
  <si>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</si>
  <si>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</si>
  <si>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</si>
  <si>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</si>
  <si>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</si>
  <si>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</si>
  <si>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</si>
  <si>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</si>
  <si>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</si>
  <si>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</si>
  <si>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</si>
  <si>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</si>
  <si>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</si>
  <si>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</si>
  <si>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</si>
  <si>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</si>
  <si>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</si>
  <si>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</si>
  <si>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</si>
  <si>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</si>
  <si>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</si>
  <si>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</si>
  <si>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</si>
  <si>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</si>
  <si>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</si>
  <si>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</si>
  <si>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</si>
  <si>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</si>
  <si>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</si>
  <si>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</si>
  <si>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</si>
  <si>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</si>
  <si>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</si>
  <si>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</si>
  <si>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</si>
  <si>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</si>
  <si>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</si>
  <si>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</si>
  <si>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</si>
  <si>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</si>
  <si>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</si>
  <si>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</si>
  <si>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</si>
  <si>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</si>
  <si>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</si>
  <si>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</si>
  <si>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</si>
  <si>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</si>
  <si>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</si>
  <si>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</si>
  <si>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</si>
  <si>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</si>
  <si>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</si>
  <si>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</si>
  <si>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</si>
  <si>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</si>
  <si>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</si>
  <si>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</si>
  <si>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</si>
  <si>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</si>
  <si>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</si>
  <si>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</si>
  <si>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</si>
  <si>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</si>
  <si>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</si>
  <si>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</si>
  <si>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</si>
  <si>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</si>
  <si>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</si>
  <si>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</si>
  <si>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</si>
  <si>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</si>
  <si>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</si>
  <si>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</si>
  <si>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</si>
  <si>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</si>
  <si>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</si>
  <si>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</si>
  <si>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</si>
  <si>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</si>
  <si>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</si>
  <si>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</si>
  <si>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</si>
  <si>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</si>
  <si>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</si>
  <si>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</si>
  <si>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</si>
  <si>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</si>
  <si>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</si>
  <si>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</si>
  <si>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</si>
  <si>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</si>
  <si>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</si>
  <si>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</si>
  <si>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</si>
  <si>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</si>
  <si>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</si>
  <si>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</si>
  <si>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</si>
  <si>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</si>
  <si>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</si>
  <si>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</si>
  <si>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</si>
  <si>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</si>
  <si>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</si>
  <si>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</si>
  <si>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</si>
  <si>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</si>
  <si>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</si>
  <si>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</si>
  <si>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</si>
  <si>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</si>
  <si>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</si>
  <si>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</si>
  <si>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</si>
  <si>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</si>
  <si>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</si>
  <si>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</si>
  <si>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</si>
  <si>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</si>
  <si>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</si>
  <si>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</si>
  <si>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</si>
  <si>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</si>
  <si>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</si>
  <si>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</si>
  <si>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</si>
  <si>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</si>
  <si>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</si>
  <si>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</si>
  <si>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</si>
  <si>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</si>
  <si>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</si>
  <si>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</si>
  <si>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</si>
  <si>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</si>
  <si>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</si>
  <si>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</si>
  <si>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</si>
  <si>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</si>
  <si>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</si>
  <si>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</si>
  <si>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</si>
  <si>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</si>
  <si>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</si>
  <si>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</si>
  <si>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</si>
  <si>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</si>
  <si>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</si>
  <si>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</si>
  <si>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</si>
  <si>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</si>
  <si>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</si>
  <si>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</si>
  <si>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</si>
  <si>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</si>
  <si>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</si>
  <si>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</si>
  <si>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</si>
  <si>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</si>
  <si>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</si>
  <si>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</si>
  <si>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</si>
  <si>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</si>
  <si>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</si>
  <si>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</si>
  <si>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</si>
  <si>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</si>
  <si>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</si>
  <si>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</si>
  <si>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</si>
  <si>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</si>
  <si>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</si>
  <si>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</si>
  <si>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</si>
  <si>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</si>
  <si>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</si>
  <si>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</si>
  <si>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</si>
  <si>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</si>
  <si>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</si>
  <si>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</si>
  <si>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</si>
  <si>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</si>
  <si>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</si>
  <si>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</si>
  <si>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</si>
  <si>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</si>
  <si>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</si>
  <si>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</si>
  <si>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</si>
  <si>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</si>
  <si>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</si>
  <si>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</si>
  <si>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</si>
  <si>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</si>
  <si>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</si>
  <si>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</si>
  <si>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</si>
  <si>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</si>
  <si>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</si>
  <si>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</si>
  <si>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</si>
  <si>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</si>
  <si>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</si>
  <si>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</si>
  <si>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</si>
  <si>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</si>
  <si>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</si>
  <si>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</si>
  <si>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</si>
  <si>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</si>
  <si>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</si>
  <si>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</si>
  <si>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</si>
  <si>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</si>
  <si>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</si>
  <si>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</si>
  <si>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</si>
  <si>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</si>
  <si>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</si>
  <si>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</si>
  <si>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</si>
  <si>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</si>
  <si>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</si>
  <si>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</si>
  <si>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</si>
  <si>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</si>
  <si>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</si>
  <si>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</si>
  <si>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</si>
  <si>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</si>
  <si>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</si>
  <si>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</si>
  <si>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</si>
  <si>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</si>
  <si>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</si>
  <si>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</si>
  <si>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</si>
  <si>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</si>
  <si>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</si>
  <si>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</si>
  <si>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</si>
  <si>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</si>
  <si>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</si>
  <si>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</si>
  <si>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</si>
  <si>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</si>
  <si>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</si>
  <si>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</si>
  <si>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</si>
  <si>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</si>
  <si>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</si>
  <si>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</si>
  <si>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</si>
  <si>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</si>
  <si>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</si>
  <si>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</si>
  <si>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</si>
  <si>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</si>
  <si>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</si>
  <si>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</si>
  <si>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</si>
  <si>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</si>
  <si>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</si>
  <si>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</si>
  <si>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</si>
  <si>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</si>
  <si>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</si>
  <si>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</si>
  <si>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</si>
  <si>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</si>
  <si>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</si>
  <si>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</si>
  <si>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</si>
  <si>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</si>
  <si>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</si>
  <si>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</si>
  <si>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</si>
  <si>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</si>
  <si>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</si>
  <si>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</si>
  <si>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</si>
  <si>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</si>
  <si>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</si>
  <si>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</si>
  <si>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</si>
  <si>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</si>
  <si>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</si>
  <si>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</si>
  <si>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</si>
  <si>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</si>
  <si>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</si>
  <si>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</si>
  <si>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</si>
  <si>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</si>
  <si>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</si>
  <si>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</si>
  <si>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</si>
  <si>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</si>
  <si>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</si>
  <si>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</si>
  <si>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</si>
  <si>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</si>
  <si>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</si>
  <si>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</si>
  <si>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</si>
  <si>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</si>
  <si>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</si>
  <si>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</si>
  <si>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</si>
  <si>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</si>
  <si>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</si>
  <si>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</si>
  <si>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</si>
  <si>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</si>
  <si>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</si>
  <si>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</si>
  <si>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</si>
  <si>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</si>
  <si>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</si>
  <si>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</si>
  <si>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</si>
  <si>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</si>
  <si>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</si>
  <si>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</si>
  <si>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</si>
  <si>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</si>
  <si>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</si>
  <si>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</si>
  <si>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</si>
  <si>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</si>
  <si>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</si>
  <si>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</si>
  <si>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</si>
  <si>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</si>
  <si>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</si>
  <si>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</si>
  <si>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</si>
  <si>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</si>
  <si>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</si>
  <si>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</si>
  <si>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</si>
  <si>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</si>
  <si>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</si>
  <si>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</si>
  <si>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</si>
  <si>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</si>
  <si>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</si>
  <si>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</si>
  <si>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</si>
  <si>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</si>
  <si>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</si>
  <si>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</si>
  <si>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</si>
  <si>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</si>
  <si>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</si>
  <si>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</si>
  <si>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</si>
  <si>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</si>
  <si>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</si>
  <si>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</si>
  <si>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</si>
  <si>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</si>
  <si>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</si>
  <si>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</si>
  <si>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</si>
  <si>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</si>
  <si>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</si>
  <si>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</si>
  <si>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</si>
  <si>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</si>
  <si>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</si>
  <si>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</si>
  <si>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</si>
  <si>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</si>
  <si>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</si>
  <si>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</si>
  <si>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</si>
  <si>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</si>
  <si>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</si>
  <si>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</si>
  <si>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</si>
  <si>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</si>
  <si>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</si>
  <si>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</si>
  <si>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</si>
  <si>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</si>
  <si>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</si>
  <si>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</si>
  <si>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</si>
  <si>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</si>
  <si>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</si>
  <si>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</si>
  <si>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</si>
  <si>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</si>
  <si>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</si>
  <si>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</si>
  <si>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</si>
  <si>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</si>
  <si>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</si>
  <si>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</si>
  <si>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</si>
  <si>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</si>
  <si>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</si>
  <si>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</si>
  <si>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</si>
  <si>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</si>
  <si>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</si>
  <si>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</si>
  <si>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</si>
  <si>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</si>
  <si>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</si>
  <si>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</si>
  <si>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</si>
  <si>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</si>
  <si>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</si>
  <si>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</si>
  <si>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</si>
  <si>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</si>
  <si>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</si>
  <si>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</si>
  <si>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</si>
  <si>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</si>
  <si>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</si>
  <si>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</si>
  <si>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</si>
  <si>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</si>
  <si>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</si>
  <si>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</si>
  <si>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</si>
  <si>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</si>
  <si>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</si>
  <si>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</si>
  <si>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</si>
  <si>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</si>
  <si>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</si>
  <si>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</si>
  <si>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</si>
  <si>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</si>
  <si>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</si>
  <si>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</si>
  <si>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</si>
  <si>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</si>
  <si>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</si>
  <si>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</si>
  <si>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</si>
  <si>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</si>
  <si>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</si>
  <si>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</si>
  <si>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</si>
  <si>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</si>
  <si>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</si>
  <si>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</si>
  <si>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</si>
  <si>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</si>
  <si>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</si>
  <si>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</si>
  <si>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</si>
  <si>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</si>
  <si>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</si>
  <si>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</si>
  <si>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</si>
  <si>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</si>
  <si>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</si>
  <si>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</si>
  <si>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</si>
  <si>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</si>
  <si>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</si>
  <si>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</si>
  <si>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</si>
  <si>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</si>
  <si>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</si>
  <si>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</si>
  <si>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</si>
  <si>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</si>
  <si>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</si>
  <si>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</si>
  <si>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</si>
  <si>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</si>
  <si>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</si>
  <si>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</si>
  <si>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</si>
  <si>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</si>
  <si>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</si>
  <si>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</si>
  <si>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</si>
  <si>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</si>
  <si>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</si>
  <si>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</si>
  <si>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</si>
  <si>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</si>
  <si>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</si>
  <si>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</si>
  <si>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</si>
  <si>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</si>
  <si>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</si>
  <si>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</si>
  <si>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</si>
  <si>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</si>
  <si>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</si>
  <si>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</si>
  <si>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</si>
  <si>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</si>
  <si>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</si>
  <si>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</si>
  <si>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</si>
  <si>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</si>
  <si>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</si>
  <si>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</si>
  <si>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</si>
  <si>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</si>
  <si>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</si>
  <si>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</si>
  <si>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</si>
  <si>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</si>
  <si>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</si>
  <si>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</si>
  <si>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</si>
  <si>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</si>
  <si>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</si>
  <si>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</si>
  <si>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</si>
  <si>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</si>
  <si>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</si>
  <si>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</si>
  <si>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</si>
  <si>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</si>
  <si>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</si>
  <si>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</si>
  <si>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</si>
  <si>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</si>
  <si>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</si>
  <si>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</si>
  <si>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</si>
  <si>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</si>
  <si>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</si>
  <si>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</si>
  <si>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</si>
  <si>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</si>
  <si>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</si>
  <si>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</si>
  <si>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</si>
  <si>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</si>
  <si>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</si>
  <si>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</si>
  <si>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</si>
  <si>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</si>
  <si>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</si>
  <si>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</si>
  <si>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</si>
  <si>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</si>
  <si>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</si>
  <si>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</si>
  <si>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</si>
  <si>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</si>
  <si>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</si>
  <si>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</si>
  <si>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</si>
  <si>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</si>
  <si>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</si>
  <si>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</si>
  <si>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</si>
  <si>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</si>
  <si>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</si>
  <si>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</si>
  <si>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</si>
  <si>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</si>
  <si>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</si>
  <si>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</si>
  <si>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</si>
  <si>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</si>
  <si>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</si>
  <si>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</si>
  <si>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</si>
  <si>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</si>
  <si>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</si>
  <si>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</si>
  <si>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</si>
  <si>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</si>
  <si>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</si>
  <si>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</si>
  <si>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</si>
  <si>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</si>
  <si>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</si>
  <si>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</si>
  <si>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</si>
  <si>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</si>
  <si>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</si>
  <si>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</si>
  <si>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</si>
  <si>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</si>
  <si>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</si>
  <si>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</si>
  <si>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</si>
  <si>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</si>
  <si>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</si>
  <si>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</si>
  <si>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</si>
  <si>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</si>
  <si>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</si>
  <si>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</si>
  <si>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</si>
  <si>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</si>
  <si>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</si>
  <si>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</si>
  <si>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</si>
  <si>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</si>
  <si>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</si>
  <si>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</si>
  <si>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</si>
  <si>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</si>
  <si>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</si>
  <si>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</si>
  <si>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</si>
  <si>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</si>
  <si>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</si>
  <si>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</si>
  <si>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</si>
  <si>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</si>
  <si>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</si>
  <si>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</si>
  <si>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</si>
  <si>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</si>
  <si>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</si>
  <si>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</si>
  <si>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</si>
  <si>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</si>
  <si>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</si>
  <si>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</si>
  <si>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</si>
  <si>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</si>
  <si>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</si>
  <si>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</si>
  <si>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</si>
  <si>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</si>
  <si>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</si>
  <si>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</si>
  <si>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</si>
  <si>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</si>
  <si>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</si>
  <si>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</si>
  <si>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</si>
  <si>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</si>
  <si>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</si>
  <si>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</si>
  <si>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</si>
  <si>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</si>
  <si>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</si>
  <si>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</si>
  <si>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</si>
  <si>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</si>
  <si>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</si>
  <si>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</si>
  <si>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</si>
  <si>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</si>
  <si>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</si>
  <si>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</si>
  <si>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</si>
  <si>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</si>
  <si>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</si>
  <si>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</si>
  <si>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</si>
  <si>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</si>
  <si>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</si>
  <si>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</si>
  <si>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</si>
  <si>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</si>
  <si>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</si>
  <si>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</si>
  <si>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</si>
  <si>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</si>
  <si>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</si>
  <si>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</si>
  <si>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</si>
  <si>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</si>
  <si>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</si>
  <si>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</si>
  <si>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</si>
  <si>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</si>
  <si>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</si>
  <si>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</si>
  <si>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</si>
  <si>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</si>
  <si>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</si>
  <si>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</si>
  <si>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</si>
  <si>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</si>
  <si>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</si>
  <si>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</si>
  <si>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</si>
  <si>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</si>
  <si>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</si>
  <si>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</si>
  <si>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</si>
  <si>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</si>
  <si>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</si>
  <si>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</si>
  <si>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</si>
  <si>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</si>
  <si>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</si>
  <si>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</si>
  <si>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</si>
  <si>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</si>
  <si>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</si>
  <si>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</si>
  <si>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</si>
  <si>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</si>
  <si>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</si>
  <si>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</si>
  <si>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</si>
  <si>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</si>
  <si>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</si>
  <si>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</si>
  <si>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</si>
  <si>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</si>
  <si>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</si>
  <si>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</si>
  <si>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</si>
  <si>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</si>
  <si>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</si>
  <si>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</si>
  <si>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</si>
  <si>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</si>
  <si>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</si>
  <si>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</si>
  <si>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</si>
  <si>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</si>
  <si>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</si>
  <si>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</si>
  <si>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</si>
  <si>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</si>
  <si>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</si>
  <si>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</si>
  <si>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</si>
  <si>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</si>
  <si>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</si>
  <si>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</si>
  <si>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</si>
  <si>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</si>
  <si>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</si>
  <si>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</si>
  <si>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</si>
  <si>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</si>
  <si>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</si>
  <si>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</si>
  <si>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</si>
  <si>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</si>
  <si>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</si>
  <si>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</si>
  <si>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</si>
  <si>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</si>
  <si>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</si>
  <si>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</si>
  <si>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</si>
  <si>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</si>
  <si>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</si>
  <si>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</si>
  <si>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</si>
  <si>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</si>
  <si>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</si>
  <si>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</si>
  <si>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</si>
  <si>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</si>
  <si>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</si>
  <si>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</si>
  <si>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</si>
  <si>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</si>
  <si>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</si>
  <si>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</si>
  <si>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</si>
  <si>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</si>
  <si>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</si>
  <si>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</si>
  <si>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</si>
  <si>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</si>
  <si>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</si>
  <si>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</si>
  <si>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</si>
  <si>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</si>
  <si>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</si>
  <si>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</si>
  <si>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</si>
  <si>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</si>
  <si>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</si>
  <si>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</si>
  <si>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</si>
  <si>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</si>
  <si>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</si>
  <si>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</si>
  <si>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</si>
  <si>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</si>
  <si>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</si>
  <si>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</si>
  <si>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</si>
  <si>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</si>
  <si>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</si>
  <si>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</si>
  <si>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</si>
  <si>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</si>
  <si>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</si>
  <si>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</si>
  <si>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</si>
  <si>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</si>
  <si>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</si>
  <si>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</si>
  <si>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</si>
  <si>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</si>
  <si>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</si>
  <si>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</si>
  <si>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</si>
  <si>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</si>
  <si>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</si>
  <si>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</si>
  <si>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</si>
  <si>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</si>
  <si>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</si>
  <si>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</si>
  <si>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</si>
  <si>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</si>
  <si>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</si>
  <si>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</si>
  <si>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</si>
  <si>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</si>
  <si>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</si>
  <si>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</si>
  <si>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</si>
  <si>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</si>
  <si>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</si>
  <si>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</si>
  <si>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</si>
  <si>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</si>
  <si>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</si>
  <si>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</si>
  <si>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</si>
  <si>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</si>
  <si>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</si>
  <si>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</si>
  <si>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</si>
  <si>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</si>
  <si>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</si>
  <si>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</si>
  <si>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</si>
  <si>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</si>
  <si>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</si>
  <si>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</si>
  <si>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</si>
  <si>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</si>
  <si>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</si>
  <si>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</si>
  <si>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</si>
  <si>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</si>
  <si>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</si>
  <si>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</si>
  <si>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</si>
  <si>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</si>
  <si>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</si>
  <si>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</si>
  <si>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</si>
  <si>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</si>
  <si>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</si>
  <si>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</si>
  <si>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</si>
  <si>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</si>
  <si>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</si>
  <si>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</si>
  <si>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</si>
  <si>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</si>
  <si>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</si>
  <si>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</si>
  <si>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</si>
  <si>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</si>
  <si>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</si>
  <si>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</si>
  <si>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</si>
  <si>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</si>
  <si>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</si>
  <si>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</si>
  <si>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</si>
  <si>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</si>
  <si>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</si>
  <si>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</si>
  <si>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</si>
  <si>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</si>
  <si>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</si>
  <si>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</si>
  <si>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</si>
  <si>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</si>
  <si>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</si>
  <si>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</si>
  <si>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</si>
  <si>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</si>
  <si>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</si>
  <si>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</si>
  <si>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</si>
  <si>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</si>
  <si>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</si>
  <si>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</si>
  <si>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</si>
  <si>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</si>
  <si>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</si>
  <si>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</si>
  <si>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</si>
  <si>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</si>
  <si>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</si>
  <si>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</si>
  <si>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</si>
  <si>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</si>
  <si>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</si>
  <si>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</si>
  <si>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</si>
  <si>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</si>
  <si>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</si>
  <si>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</si>
  <si>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</si>
  <si>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</si>
  <si>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</si>
  <si>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</si>
  <si>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</si>
  <si>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</si>
  <si>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</si>
  <si>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</si>
  <si>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</si>
  <si>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</si>
  <si>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</si>
  <si>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</si>
  <si>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</si>
  <si>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</si>
  <si>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</si>
  <si>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</si>
  <si>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</si>
  <si>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</si>
  <si>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</si>
  <si>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</si>
  <si>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</si>
  <si>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</si>
  <si>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</si>
  <si>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</si>
  <si>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</si>
  <si>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</si>
  <si>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</si>
  <si>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</si>
  <si>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</si>
  <si>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</si>
  <si>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</si>
  <si>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</si>
  <si>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</si>
  <si>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</si>
  <si>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</si>
  <si>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</si>
  <si>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</si>
  <si>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</si>
  <si>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</si>
  <si>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</si>
  <si>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</si>
  <si>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</si>
  <si>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</si>
  <si>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</si>
  <si>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</si>
  <si>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</si>
  <si>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</si>
  <si>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</si>
  <si>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</si>
  <si>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</si>
  <si>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</si>
  <si>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</si>
  <si>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</si>
  <si>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</si>
  <si>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</si>
  <si>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</si>
  <si>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</si>
  <si>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</si>
  <si>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</si>
  <si>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</si>
  <si>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</si>
  <si>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</si>
  <si>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</si>
  <si>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</si>
  <si>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</si>
  <si>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</si>
  <si>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</si>
  <si>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</si>
  <si>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</si>
  <si>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</si>
  <si>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</si>
  <si>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</si>
  <si>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</si>
  <si>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</si>
  <si>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</si>
  <si>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</si>
  <si>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</si>
  <si>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</si>
  <si>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</si>
  <si>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</si>
  <si>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</si>
  <si>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</si>
  <si>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</si>
  <si>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</si>
  <si>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</si>
  <si>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</si>
  <si>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</si>
  <si>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</si>
  <si>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</si>
  <si>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</si>
  <si>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</si>
  <si>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</si>
  <si>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</si>
  <si>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</si>
  <si>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</si>
  <si>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</si>
  <si>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</si>
  <si>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</si>
  <si>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</si>
  <si>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</si>
  <si>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</si>
  <si>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</si>
  <si>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</si>
  <si>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</si>
  <si>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</si>
  <si>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</si>
  <si>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</si>
  <si>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</si>
  <si>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</si>
  <si>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</si>
  <si>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</si>
  <si>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</si>
  <si>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</si>
  <si>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</si>
  <si>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</si>
  <si>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</si>
  <si>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</si>
  <si>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</si>
  <si>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</si>
  <si>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</si>
  <si>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</si>
  <si>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</si>
  <si>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</si>
  <si>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</si>
  <si>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</si>
  <si>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</si>
  <si>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</si>
  <si>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</si>
  <si>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</si>
  <si>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</si>
  <si>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</si>
  <si>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</si>
  <si>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</si>
  <si>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</si>
  <si>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</si>
  <si>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</si>
  <si>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</si>
  <si>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</si>
  <si>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</si>
  <si>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</si>
  <si>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</si>
  <si>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</si>
  <si>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</si>
  <si>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</si>
  <si>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</si>
  <si>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</si>
  <si>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</si>
  <si>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</si>
  <si>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</si>
  <si>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</si>
  <si>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</si>
  <si>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</si>
  <si>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</si>
  <si>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</si>
  <si>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</si>
  <si>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</si>
  <si>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</si>
  <si>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</si>
  <si>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</si>
  <si>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</si>
  <si>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</si>
  <si>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</si>
  <si>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</si>
  <si>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</si>
  <si>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</si>
  <si>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</si>
  <si>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</si>
  <si>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</si>
  <si>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</si>
  <si>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</si>
  <si>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</si>
  <si>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</si>
  <si>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</si>
  <si>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</si>
  <si>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</si>
  <si>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</si>
  <si>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</si>
  <si>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</si>
  <si>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</si>
  <si>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</si>
  <si>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</si>
  <si>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</si>
  <si>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</si>
  <si>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</si>
  <si>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</si>
  <si>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</si>
  <si>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</si>
  <si>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</si>
  <si>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</si>
  <si>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</si>
  <si>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</si>
  <si>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</si>
  <si>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</si>
  <si>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</si>
  <si>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</si>
  <si>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</si>
  <si>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</si>
  <si>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</si>
  <si>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</si>
  <si>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</si>
  <si>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</si>
  <si>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</si>
  <si>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</si>
  <si>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</si>
  <si>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</si>
  <si>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</si>
  <si>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</si>
  <si>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</si>
  <si>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</si>
  <si>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</si>
  <si>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</si>
  <si>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</si>
  <si>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</si>
  <si>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</si>
  <si>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</si>
  <si>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</si>
  <si>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</si>
  <si>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</si>
  <si>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</si>
  <si>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</si>
  <si>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</si>
  <si>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</si>
  <si>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</si>
  <si>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</si>
  <si>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</si>
  <si>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</si>
  <si>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</si>
  <si>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</si>
  <si>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</si>
  <si>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</si>
  <si>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</si>
  <si>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</si>
  <si>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</si>
  <si>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</si>
  <si>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</si>
  <si>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</si>
  <si>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</si>
  <si>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</si>
  <si>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</si>
  <si>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</si>
  <si>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</si>
  <si>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</si>
  <si>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</si>
  <si>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</si>
  <si>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</si>
  <si>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</si>
  <si>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</si>
  <si>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</si>
  <si>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</si>
  <si>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</si>
  <si>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</si>
  <si>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</si>
  <si>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</si>
  <si>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</si>
  <si>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</si>
  <si>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</si>
  <si>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</si>
  <si>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</si>
  <si>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</si>
  <si>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</si>
  <si>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</si>
  <si>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</si>
  <si>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</si>
  <si>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</si>
  <si>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</si>
  <si>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</si>
  <si>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</si>
  <si>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</si>
  <si>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</si>
  <si>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</si>
  <si>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</si>
  <si>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</si>
  <si>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</si>
  <si>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</si>
  <si>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</si>
  <si>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</si>
  <si>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</si>
  <si>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</si>
  <si>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</si>
  <si>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</si>
  <si>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</si>
  <si>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</si>
  <si>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</si>
  <si>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</si>
  <si>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</si>
  <si>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</si>
  <si>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</si>
  <si>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</si>
  <si>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</si>
  <si>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</si>
  <si>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</si>
  <si>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</si>
  <si>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</si>
  <si>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</si>
  <si>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</si>
  <si>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</si>
  <si>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</si>
  <si>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</si>
  <si>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</si>
  <si>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</si>
  <si>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</si>
  <si>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</si>
  <si>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</si>
  <si>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</si>
  <si>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</si>
  <si>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</si>
  <si>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</si>
  <si>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</si>
  <si>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</si>
  <si>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</si>
  <si>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</si>
  <si>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</si>
  <si>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</si>
  <si>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</si>
  <si>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</si>
  <si>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</si>
  <si>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</si>
  <si>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</si>
  <si>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</si>
  <si>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</si>
  <si>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</si>
  <si>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</si>
  <si>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</si>
  <si>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</si>
  <si>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</si>
  <si>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</si>
  <si>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</si>
  <si>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</si>
  <si>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</si>
  <si>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</si>
  <si>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</si>
  <si>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</si>
  <si>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</si>
  <si>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</si>
  <si>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</si>
  <si>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</si>
  <si>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</si>
  <si>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</si>
  <si>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</si>
  <si>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</si>
  <si>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</si>
  <si>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</si>
  <si>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</si>
  <si>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</si>
  <si>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</si>
  <si>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</si>
  <si>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</si>
  <si>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</si>
  <si>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</si>
  <si>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</si>
  <si>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</si>
  <si>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</si>
  <si>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</si>
  <si>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</si>
  <si>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</si>
  <si>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</si>
  <si>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</si>
  <si>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</si>
  <si>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</si>
  <si>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</si>
  <si>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</si>
  <si>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</si>
  <si>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</si>
  <si>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</si>
  <si>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</si>
  <si>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</si>
  <si>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</si>
  <si>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</si>
  <si>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</si>
  <si>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</si>
  <si>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</si>
  <si>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</si>
  <si>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</si>
  <si>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</si>
  <si>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</si>
  <si>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</si>
  <si>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</si>
  <si>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</si>
  <si>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</si>
  <si>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</si>
  <si>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</si>
  <si>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</si>
  <si>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</si>
  <si>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</si>
  <si>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</si>
  <si>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</si>
  <si>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</si>
  <si>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</si>
  <si>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</si>
  <si>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</si>
  <si>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</si>
  <si>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</si>
  <si>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</si>
  <si>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</si>
  <si>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</si>
  <si>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</si>
  <si>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</si>
  <si>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</si>
  <si>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</si>
  <si>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</si>
  <si>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</si>
  <si>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</si>
  <si>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</si>
  <si>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</si>
  <si>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</si>
  <si>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</si>
  <si>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</si>
  <si>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</si>
  <si>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</si>
  <si>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</si>
  <si>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</si>
  <si>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</si>
  <si>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</si>
  <si>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</si>
  <si>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</si>
  <si>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</si>
  <si>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</si>
  <si>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</si>
  <si>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</si>
  <si>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</si>
  <si>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</si>
  <si>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</si>
  <si>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</si>
  <si>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</si>
  <si>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</si>
  <si>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</si>
  <si>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</si>
  <si>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</si>
  <si>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</si>
  <si>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</si>
  <si>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</si>
  <si>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</si>
  <si>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</si>
  <si>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</si>
  <si>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</si>
  <si>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</si>
  <si>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</si>
  <si>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</si>
  <si>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</si>
  <si>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</si>
  <si>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</si>
  <si>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</si>
  <si>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</si>
  <si>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</si>
  <si>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</si>
  <si>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</si>
  <si>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</si>
  <si>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</si>
  <si>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</si>
  <si>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</si>
  <si>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</si>
  <si>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</si>
  <si>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</si>
  <si>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</si>
  <si>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</si>
  <si>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</si>
  <si>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</si>
  <si>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</si>
  <si>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</si>
  <si>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</si>
  <si>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</si>
  <si>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</si>
  <si>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</si>
  <si>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</si>
  <si>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</si>
  <si>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</si>
  <si>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</si>
  <si>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</si>
  <si>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</si>
  <si>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</si>
  <si>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</si>
  <si>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</si>
  <si>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</si>
  <si>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</si>
  <si>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</si>
  <si>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</si>
  <si>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</si>
  <si>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</si>
  <si>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</si>
  <si>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</si>
  <si>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</si>
  <si>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</si>
  <si>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</si>
  <si>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</si>
  <si>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</si>
  <si>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</si>
  <si>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</si>
  <si>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</si>
  <si>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</si>
  <si>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</si>
  <si>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</si>
  <si>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</si>
  <si>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</si>
  <si>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</si>
  <si>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</si>
  <si>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</si>
  <si>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</si>
  <si>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</si>
  <si>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</si>
  <si>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</si>
  <si>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</si>
  <si>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</si>
  <si>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</si>
  <si>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</si>
  <si>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</si>
  <si>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</si>
  <si>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</si>
  <si>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</si>
  <si>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</si>
  <si>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</si>
  <si>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</si>
  <si>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</si>
  <si>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</si>
  <si>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</si>
  <si>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</si>
  <si>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</si>
  <si>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</si>
  <si>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</si>
  <si>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</si>
  <si>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</si>
  <si>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</si>
  <si>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</si>
  <si>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</si>
  <si>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</si>
  <si>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</si>
  <si>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</si>
  <si>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</si>
  <si>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</si>
  <si>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</si>
  <si>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</si>
  <si>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</si>
  <si>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</si>
  <si>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</si>
  <si>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</si>
  <si>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</si>
  <si>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</si>
  <si>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</si>
  <si>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</si>
  <si>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</si>
  <si>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</si>
  <si>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</si>
  <si>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</si>
  <si>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</si>
  <si>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</si>
  <si>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</si>
  <si>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</si>
  <si>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</si>
  <si>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</si>
  <si>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</si>
  <si>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</si>
  <si>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</si>
  <si>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</si>
  <si>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</si>
  <si>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</si>
  <si>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</si>
  <si>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</si>
  <si>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</si>
  <si>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</si>
  <si>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</si>
  <si>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</si>
  <si>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</si>
  <si>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</si>
  <si>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</si>
  <si>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</si>
  <si>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</si>
  <si>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</si>
  <si>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</si>
  <si>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</si>
  <si>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</si>
  <si>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</si>
  <si>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</si>
  <si>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</si>
  <si>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</si>
  <si>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</si>
  <si>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</si>
  <si>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</si>
  <si>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</si>
  <si>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</si>
  <si>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</si>
  <si>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</si>
  <si>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</si>
  <si>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</si>
  <si>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</si>
  <si>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</si>
  <si>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</si>
  <si>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</si>
  <si>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</si>
  <si>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</si>
  <si>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</si>
  <si>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</si>
  <si>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</si>
  <si>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</si>
  <si>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</si>
  <si>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</si>
  <si>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</si>
  <si>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</si>
  <si>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</si>
  <si>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</si>
  <si>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</si>
  <si>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</si>
  <si>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</si>
  <si>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</si>
  <si>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</si>
  <si>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</si>
  <si>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</si>
  <si>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</si>
  <si>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</si>
  <si>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</si>
  <si>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</si>
  <si>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</si>
  <si>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</si>
  <si>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</si>
  <si>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</si>
  <si>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</si>
  <si>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</si>
  <si>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</si>
  <si>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</si>
  <si>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</si>
  <si>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</si>
  <si>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</si>
  <si>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</si>
  <si>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</si>
  <si>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</si>
  <si>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</si>
  <si>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</si>
  <si>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</si>
  <si>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</si>
  <si>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</si>
  <si>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</si>
  <si>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</si>
  <si>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</si>
  <si>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</si>
  <si>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</si>
  <si>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</si>
  <si>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</si>
  <si>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</si>
  <si>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</si>
  <si>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</si>
  <si>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</si>
  <si>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</si>
  <si>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</si>
  <si>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</si>
  <si>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</si>
  <si>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</si>
  <si>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</si>
  <si>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</si>
  <si>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</si>
  <si>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</si>
  <si>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</si>
  <si>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</si>
  <si>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</si>
  <si>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</si>
  <si>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</si>
  <si>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</si>
  <si>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</si>
  <si>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</si>
  <si>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</si>
  <si>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</si>
  <si>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</si>
  <si>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</si>
  <si>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</si>
  <si>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</si>
  <si>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</si>
  <si>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</si>
  <si>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</si>
  <si>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</si>
  <si>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</si>
  <si>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</si>
  <si>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</si>
  <si>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</si>
  <si>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</si>
  <si>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</si>
  <si>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</si>
  <si>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</si>
  <si>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</si>
  <si>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</si>
  <si>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</si>
  <si>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</si>
  <si>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</si>
  <si>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</si>
  <si>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</si>
  <si>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</si>
  <si>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</si>
  <si>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</si>
  <si>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</si>
  <si>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</si>
  <si>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</si>
  <si>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</si>
  <si>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</si>
  <si>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</si>
  <si>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</si>
  <si>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</si>
  <si>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</si>
  <si>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</si>
  <si>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</si>
  <si>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</si>
  <si>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</si>
  <si>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</si>
  <si>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</si>
  <si>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</si>
  <si>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</si>
  <si>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</si>
  <si>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</si>
  <si>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</si>
  <si>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</si>
  <si>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</si>
  <si>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</si>
  <si>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</si>
  <si>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</si>
  <si>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</si>
  <si>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</si>
  <si>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</si>
  <si>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</si>
  <si>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</si>
  <si>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</si>
  <si>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</si>
  <si>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</si>
  <si>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</si>
  <si>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</si>
  <si>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</si>
  <si>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</si>
  <si>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</si>
  <si>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</si>
  <si>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</si>
  <si>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</si>
  <si>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</si>
  <si>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</si>
  <si>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</si>
  <si>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</si>
  <si>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</si>
  <si>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</si>
  <si>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</si>
  <si>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</si>
  <si>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</si>
  <si>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</si>
  <si>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</si>
  <si>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</si>
  <si>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</si>
  <si>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</si>
  <si>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</si>
  <si>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</si>
  <si>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</si>
  <si>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</si>
  <si>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</si>
  <si>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</si>
  <si>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</si>
  <si>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</si>
  <si>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</si>
  <si>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</si>
  <si>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</si>
  <si>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</si>
  <si>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</si>
  <si>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</si>
  <si>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</si>
  <si>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</si>
  <si>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</si>
  <si>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</si>
  <si>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</si>
  <si>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</si>
  <si>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</si>
  <si>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</si>
  <si>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</si>
  <si>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</si>
  <si>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</si>
  <si>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</si>
  <si>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</si>
  <si>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</si>
  <si>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</si>
  <si>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</si>
  <si>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</si>
  <si>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</si>
  <si>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</si>
  <si>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</si>
  <si>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</si>
  <si>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</si>
  <si>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</si>
  <si>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</si>
  <si>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</si>
  <si>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</si>
  <si>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</si>
  <si>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</si>
  <si>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</si>
  <si>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</si>
  <si>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</si>
  <si>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</si>
  <si>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</si>
  <si>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</si>
  <si>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</si>
  <si>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</si>
  <si>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</si>
  <si>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</si>
  <si>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</si>
  <si>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</si>
  <si>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</si>
  <si>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</si>
  <si>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</si>
  <si>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</si>
  <si>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</si>
  <si>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</si>
  <si>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</si>
  <si>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</si>
  <si>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</si>
  <si>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</si>
  <si>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</si>
  <si>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</si>
  <si>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</si>
  <si>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</si>
  <si>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</si>
  <si>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</si>
  <si>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</si>
  <si>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</si>
  <si>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</si>
  <si>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</si>
  <si>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</si>
  <si>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</si>
  <si>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</si>
  <si>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</si>
  <si>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</si>
  <si>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</si>
  <si>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</si>
  <si>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</si>
  <si>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</si>
  <si>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</si>
  <si>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</si>
  <si>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</si>
  <si>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</si>
  <si>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</si>
  <si>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</si>
  <si>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</si>
  <si>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</si>
  <si>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</si>
  <si>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</si>
  <si>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</si>
  <si>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</si>
  <si>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</si>
  <si>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</si>
  <si>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</si>
  <si>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</si>
  <si>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</si>
  <si>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</si>
  <si>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</si>
  <si>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</si>
  <si>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</si>
  <si>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</si>
  <si>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</si>
  <si>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</si>
  <si>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</si>
  <si>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</si>
  <si>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</si>
  <si>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</si>
  <si>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</si>
  <si>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</si>
  <si>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</si>
  <si>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</si>
  <si>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</si>
  <si>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</si>
  <si>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</si>
  <si>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</si>
  <si>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</si>
  <si>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</si>
  <si>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</si>
  <si>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</si>
  <si>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</si>
  <si>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</si>
  <si>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</si>
  <si>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</si>
  <si>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</si>
  <si>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</si>
  <si>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</si>
  <si>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</si>
  <si>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</si>
  <si>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</si>
  <si>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</si>
  <si>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</si>
  <si>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</si>
  <si>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</si>
  <si>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</si>
  <si>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</si>
  <si>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</si>
  <si>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</si>
  <si>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</si>
  <si>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</si>
  <si>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</si>
  <si>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</si>
  <si>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</si>
  <si>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</si>
  <si>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</si>
  <si>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</si>
  <si>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</si>
  <si>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</si>
  <si>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</si>
  <si>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</si>
  <si>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</si>
  <si>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</si>
  <si>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</si>
  <si>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</si>
  <si>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</si>
  <si>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</si>
  <si>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</si>
  <si>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</si>
  <si>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</si>
  <si>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</si>
  <si>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</si>
  <si>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</si>
  <si>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</si>
  <si>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</si>
  <si>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</si>
  <si>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</si>
  <si>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</si>
  <si>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</si>
  <si>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</si>
  <si>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</si>
  <si>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</si>
  <si>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</si>
  <si>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</si>
  <si>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</si>
  <si>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</si>
  <si>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</si>
  <si>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</si>
  <si>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</si>
  <si>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</si>
  <si>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</si>
  <si>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</si>
  <si>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</si>
  <si>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</si>
  <si>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</si>
  <si>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</si>
  <si>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</si>
  <si>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</si>
  <si>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</si>
  <si>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</si>
  <si>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</si>
  <si>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</si>
  <si>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</si>
  <si>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</si>
  <si>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</si>
  <si>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</si>
  <si>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</si>
  <si>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</si>
  <si>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</si>
  <si>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</si>
  <si>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</si>
  <si>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</si>
  <si>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</si>
  <si>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</si>
  <si>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</si>
  <si>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</si>
  <si>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</si>
  <si>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</si>
  <si>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</si>
  <si>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</si>
  <si>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</si>
  <si>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</si>
  <si>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</si>
  <si>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</si>
  <si>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</si>
  <si>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</si>
  <si>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</si>
  <si>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</si>
  <si>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</si>
  <si>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</si>
  <si>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</si>
  <si>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</si>
  <si>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</si>
  <si>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</si>
  <si>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</si>
  <si>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</si>
  <si>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</si>
  <si>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</si>
  <si>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</si>
  <si>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</si>
  <si>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</si>
  <si>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</si>
  <si>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</si>
  <si>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</si>
  <si>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</si>
  <si>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</si>
  <si>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</si>
  <si>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</si>
  <si>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</si>
  <si>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</si>
  <si>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</si>
  <si>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</si>
  <si>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</si>
  <si>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</si>
  <si>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</si>
  <si>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</si>
  <si>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</si>
  <si>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</si>
  <si>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</si>
  <si>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</si>
  <si>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</si>
  <si>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</si>
  <si>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</si>
  <si>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</si>
  <si>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</si>
  <si>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</si>
  <si>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</si>
  <si>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</si>
  <si>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</si>
  <si>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</si>
  <si>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</si>
  <si>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</si>
  <si>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</si>
  <si>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</si>
  <si>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</si>
  <si>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</si>
  <si>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</si>
  <si>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</si>
  <si>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</si>
  <si>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</si>
  <si>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</si>
  <si>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</si>
  <si>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</si>
  <si>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</si>
  <si>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</si>
  <si>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</si>
  <si>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</si>
  <si>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</si>
  <si>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</si>
  <si>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</si>
  <si>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</si>
  <si>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</si>
  <si>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</si>
  <si>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</si>
  <si>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</si>
  <si>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</si>
  <si>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</si>
  <si>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</si>
  <si>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</si>
  <si>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</si>
  <si>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</si>
  <si>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</si>
  <si>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</si>
  <si>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</si>
  <si>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</si>
  <si>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</si>
  <si>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</si>
  <si>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</si>
  <si>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</si>
  <si>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</si>
  <si>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</si>
  <si>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</si>
  <si>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</si>
  <si>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</si>
  <si>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</si>
  <si>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</si>
  <si>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</si>
  <si>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</si>
  <si>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</si>
  <si>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</si>
  <si>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</si>
  <si>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</si>
  <si>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</si>
  <si>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</si>
  <si>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</si>
  <si>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</si>
  <si>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</si>
  <si>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</si>
  <si>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</si>
  <si>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</si>
  <si>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</si>
  <si>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</si>
  <si>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</si>
  <si>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</si>
  <si>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</si>
  <si>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</si>
  <si>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</si>
  <si>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</si>
  <si>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</si>
  <si>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</si>
  <si>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</si>
  <si>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</si>
  <si>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</si>
  <si>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</si>
  <si>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</si>
  <si>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</si>
  <si>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</si>
  <si>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</si>
  <si>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</si>
  <si>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</si>
  <si>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</si>
  <si>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</si>
  <si>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</si>
  <si>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</si>
  <si>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</si>
  <si>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</si>
  <si>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</si>
  <si>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</si>
  <si>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</si>
  <si>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</si>
  <si>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</si>
  <si>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</si>
  <si>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</si>
  <si>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</si>
  <si>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</si>
  <si>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</si>
  <si>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</si>
  <si>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</si>
  <si>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</si>
  <si>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</si>
  <si>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</si>
  <si>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</si>
  <si>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</si>
  <si>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</si>
  <si>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</si>
  <si>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</si>
  <si>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</si>
  <si>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</si>
  <si>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</si>
  <si>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</si>
  <si>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</si>
  <si>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</si>
  <si>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</si>
  <si>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</si>
  <si>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</si>
  <si>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</si>
  <si>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</si>
  <si>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</si>
  <si>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</si>
  <si>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</si>
  <si>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</si>
  <si>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</si>
  <si>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</si>
  <si>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</si>
  <si>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</si>
  <si>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</si>
  <si>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</si>
  <si>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</si>
  <si>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</si>
  <si>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</si>
  <si>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</si>
  <si>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</si>
  <si>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</si>
  <si>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</si>
  <si>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</si>
  <si>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</si>
  <si>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</si>
  <si>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</si>
  <si>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</si>
  <si>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</si>
  <si>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</si>
  <si>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</si>
  <si>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</si>
  <si>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</si>
  <si>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</si>
  <si>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</si>
  <si>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</si>
  <si>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</si>
  <si>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</si>
  <si>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</si>
  <si>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</si>
  <si>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</si>
  <si>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</si>
  <si>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</si>
  <si>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</si>
  <si>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</si>
  <si>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</si>
  <si>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</si>
  <si>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</si>
  <si>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</si>
  <si>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</si>
  <si>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</si>
  <si>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</si>
  <si>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</si>
  <si>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</si>
  <si>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</si>
  <si>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</si>
  <si>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</si>
  <si>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</si>
  <si>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</si>
  <si>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</si>
  <si>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</si>
  <si>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</si>
  <si>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</si>
  <si>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</si>
  <si>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</si>
  <si>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</si>
  <si>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</si>
  <si>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</si>
  <si>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</si>
  <si>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</si>
  <si>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</si>
  <si>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</si>
  <si>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</si>
  <si>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</si>
  <si>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</si>
  <si>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</si>
  <si>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</si>
  <si>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</si>
  <si>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</si>
  <si>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</si>
  <si>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</si>
  <si>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</si>
  <si>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</si>
  <si>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</si>
  <si>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</si>
  <si>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</si>
  <si>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</si>
  <si>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</si>
  <si>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</si>
  <si>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</si>
  <si>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</si>
  <si>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</si>
  <si>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</si>
  <si>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</si>
  <si>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</si>
  <si>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</si>
  <si>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</si>
  <si>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</si>
  <si>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</si>
  <si>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</si>
  <si>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</si>
  <si>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</si>
  <si>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</si>
  <si>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</si>
  <si>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</si>
  <si>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</si>
  <si>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</si>
  <si>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</si>
  <si>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</si>
  <si>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</si>
  <si>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</si>
  <si>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</si>
  <si>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</si>
  <si>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</si>
  <si>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</si>
  <si>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</si>
  <si>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</si>
  <si>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</si>
  <si>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</si>
  <si>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</si>
  <si>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</si>
  <si>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</si>
  <si>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</si>
  <si>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</si>
  <si>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</si>
  <si>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</si>
  <si>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</si>
  <si>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</si>
  <si>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</si>
  <si>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</si>
  <si>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</si>
  <si>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</si>
  <si>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</si>
  <si>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</si>
  <si>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</si>
  <si>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</si>
  <si>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</si>
  <si>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</si>
  <si>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</si>
  <si>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</si>
  <si>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</si>
  <si>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</si>
  <si>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</si>
  <si>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</si>
  <si>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</si>
  <si>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</si>
  <si>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</si>
  <si>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</si>
  <si>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</si>
  <si>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</si>
  <si>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</si>
  <si>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</si>
  <si>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</si>
  <si>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</si>
  <si>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</si>
  <si>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</si>
  <si>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</si>
  <si>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</si>
  <si>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</si>
  <si>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</si>
  <si>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</si>
  <si>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</si>
  <si>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</si>
  <si>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</si>
  <si>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</si>
  <si>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</si>
  <si>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</si>
  <si>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</si>
  <si>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</si>
  <si>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</si>
  <si>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</si>
  <si>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</si>
  <si>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</si>
  <si>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</si>
  <si>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</si>
  <si>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</si>
  <si>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</si>
  <si>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</si>
  <si>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</si>
  <si>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</si>
  <si>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</si>
  <si>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</si>
  <si>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</si>
  <si>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</si>
  <si>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</si>
  <si>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</si>
  <si>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</si>
  <si>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</si>
  <si>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</si>
  <si>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</si>
  <si>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</si>
  <si>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</si>
  <si>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</si>
  <si>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</si>
  <si>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</si>
  <si>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</si>
  <si>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</si>
  <si>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</si>
  <si>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</si>
  <si>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</si>
  <si>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</si>
  <si>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</si>
  <si>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</si>
  <si>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</si>
  <si>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</si>
  <si>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</si>
  <si>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</si>
  <si>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</si>
  <si>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</si>
  <si>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</si>
  <si>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</si>
  <si>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</si>
  <si>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</si>
  <si>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</si>
  <si>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</si>
  <si>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</si>
  <si>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</si>
  <si>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</si>
  <si>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</si>
  <si>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</si>
  <si>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</si>
  <si>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</si>
  <si>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</si>
  <si>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</si>
  <si>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</si>
  <si>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</si>
  <si>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</si>
  <si>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</si>
  <si>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</si>
  <si>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</si>
  <si>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</si>
  <si>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</si>
  <si>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</si>
  <si>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</si>
  <si>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</si>
  <si>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</si>
  <si>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</si>
  <si>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</si>
  <si>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</si>
  <si>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</si>
  <si>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</si>
  <si>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</si>
  <si>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</si>
  <si>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</si>
  <si>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</si>
  <si>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</si>
  <si>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</si>
  <si>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</si>
  <si>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</si>
  <si>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</si>
  <si>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</si>
  <si>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</si>
  <si>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</si>
  <si>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</si>
  <si>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</si>
  <si>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</si>
  <si>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</si>
  <si>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</si>
  <si>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</si>
  <si>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</si>
  <si>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</si>
  <si>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</si>
  <si>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</si>
  <si>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</si>
  <si>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</si>
  <si>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</si>
  <si>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</si>
  <si>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</si>
  <si>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</si>
  <si>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</si>
  <si>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</si>
  <si>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</si>
  <si>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</si>
  <si>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</si>
  <si>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</si>
  <si>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</si>
  <si>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</si>
  <si>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</si>
  <si>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</si>
  <si>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</si>
  <si>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</si>
  <si>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</si>
  <si>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</si>
  <si>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</si>
  <si>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</si>
  <si>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</si>
  <si>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</si>
  <si>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</si>
  <si>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</si>
  <si>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</si>
  <si>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</si>
  <si>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</si>
  <si>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</si>
  <si>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</si>
  <si>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</si>
  <si>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</si>
  <si>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</si>
  <si>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</si>
  <si>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</si>
  <si>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</si>
  <si>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</si>
  <si>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</si>
  <si>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</si>
  <si>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</si>
  <si>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</si>
  <si>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</si>
  <si>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</si>
  <si>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</si>
  <si>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</si>
  <si>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</si>
  <si>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</si>
  <si>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</si>
  <si>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</si>
  <si>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</si>
  <si>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</si>
  <si>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</si>
  <si>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</si>
  <si>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</si>
  <si>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</si>
  <si>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</si>
  <si>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</si>
  <si>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</si>
  <si>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</si>
  <si>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</si>
  <si>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</si>
  <si>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</si>
  <si>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</si>
  <si>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</si>
  <si>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</si>
  <si>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</si>
  <si>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</si>
  <si>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</si>
  <si>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</si>
  <si>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</si>
  <si>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</si>
  <si>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</si>
  <si>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</si>
  <si>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</si>
  <si>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</si>
  <si>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</si>
  <si>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</si>
  <si>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</si>
  <si>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</si>
  <si>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</si>
  <si>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</si>
  <si>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</si>
  <si>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</si>
  <si>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</si>
  <si>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</si>
  <si>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</si>
  <si>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</si>
  <si>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</si>
  <si>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</si>
  <si>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</si>
  <si>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</si>
  <si>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</si>
  <si>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</si>
  <si>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</si>
  <si>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</si>
  <si>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</si>
  <si>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</si>
  <si>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</si>
  <si>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</si>
  <si>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</si>
  <si>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</si>
  <si>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</si>
  <si>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</si>
  <si>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</si>
  <si>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</si>
  <si>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</si>
  <si>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</si>
  <si>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</si>
  <si>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</si>
  <si>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</si>
  <si>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</si>
  <si>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</si>
  <si>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</si>
  <si>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</si>
  <si>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</si>
  <si>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</si>
  <si>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</si>
  <si>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</si>
  <si>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</si>
  <si>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</si>
  <si>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</si>
  <si>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</si>
  <si>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</si>
  <si>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</si>
  <si>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</si>
  <si>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</si>
  <si>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</si>
  <si>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</si>
  <si>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</si>
  <si>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</si>
  <si>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</si>
  <si>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</si>
  <si>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</si>
  <si>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</si>
  <si>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</si>
  <si>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</si>
  <si>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</si>
  <si>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</si>
  <si>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</si>
  <si>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</si>
  <si>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</si>
  <si>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</si>
  <si>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</si>
  <si>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</si>
  <si>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</si>
  <si>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</si>
  <si>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</si>
  <si>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</si>
  <si>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</si>
  <si>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</si>
  <si>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</si>
  <si>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</si>
  <si>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</si>
  <si>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</si>
  <si>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</si>
  <si>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</si>
  <si>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</si>
  <si>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</si>
  <si>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</si>
  <si>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</si>
  <si>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</si>
  <si>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</si>
  <si>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</si>
  <si>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</si>
  <si>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</si>
  <si>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</si>
  <si>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</si>
  <si>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</si>
  <si>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</si>
  <si>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</si>
  <si>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</si>
  <si>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</si>
  <si>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</si>
  <si>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</si>
  <si>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</si>
  <si>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</si>
  <si>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</si>
  <si>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</si>
  <si>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</si>
  <si>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</si>
  <si>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</si>
  <si>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</si>
  <si>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</si>
  <si>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</si>
  <si>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</si>
  <si>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</si>
  <si>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</si>
  <si>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</si>
  <si>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</si>
  <si>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</si>
  <si>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</si>
  <si>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</si>
  <si>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</si>
  <si>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</si>
  <si>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</si>
  <si>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</si>
  <si>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</si>
  <si>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</si>
  <si>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</si>
  <si>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</si>
  <si>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</si>
  <si>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</si>
  <si>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</si>
  <si>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</si>
  <si>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</si>
  <si>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</si>
  <si>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</si>
  <si>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</si>
  <si>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</si>
  <si>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</si>
  <si>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</si>
  <si>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</si>
  <si>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</si>
  <si>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</si>
  <si>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</si>
  <si>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</si>
  <si>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</si>
  <si>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</si>
  <si>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</si>
  <si>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</si>
  <si>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</si>
  <si>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</si>
  <si>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</si>
  <si>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</si>
  <si>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</si>
  <si>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</si>
  <si>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</si>
  <si>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</si>
  <si>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</si>
  <si>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</si>
  <si>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</si>
  <si>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</si>
  <si>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</si>
  <si>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</si>
  <si>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</si>
  <si>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</si>
  <si>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</si>
  <si>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</si>
  <si>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</si>
  <si>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</si>
  <si>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</si>
  <si>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</si>
  <si>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</si>
  <si>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</si>
  <si>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</si>
  <si>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</si>
  <si>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</si>
  <si>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</si>
  <si>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</si>
  <si>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</si>
  <si>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</si>
  <si>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</si>
  <si>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</si>
  <si>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</si>
  <si>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</si>
  <si>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</si>
  <si>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</si>
  <si>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</si>
  <si>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</si>
  <si>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</si>
  <si>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</si>
  <si>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</si>
  <si>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</si>
  <si>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</si>
  <si>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</si>
  <si>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</si>
  <si>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</si>
  <si>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</si>
  <si>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</si>
  <si>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</si>
  <si>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</si>
  <si>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</si>
  <si>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</si>
  <si>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</si>
  <si>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</si>
  <si>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</si>
  <si>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</si>
  <si>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</si>
  <si>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</si>
  <si>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</si>
  <si>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</si>
  <si>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</si>
  <si>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</si>
  <si>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</si>
  <si>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</si>
  <si>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</si>
  <si>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</si>
  <si>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</si>
  <si>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</si>
  <si>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</si>
  <si>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</si>
  <si>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</si>
  <si>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</si>
  <si>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</si>
  <si>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</si>
  <si>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</si>
  <si>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</si>
  <si>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</si>
  <si>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</si>
  <si>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</si>
  <si>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</si>
  <si>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</si>
  <si>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</si>
  <si>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</si>
  <si>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</si>
  <si>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</si>
  <si>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</si>
  <si>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</si>
  <si>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</si>
  <si>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</si>
  <si>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</si>
  <si>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</si>
  <si>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</si>
  <si>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</si>
  <si>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</si>
  <si>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</si>
  <si>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</si>
  <si>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</si>
  <si>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</si>
  <si>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</si>
  <si>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</si>
  <si>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</si>
  <si>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</si>
  <si>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</si>
  <si>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</si>
  <si>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</si>
  <si>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</si>
  <si>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</si>
  <si>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</si>
  <si>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</si>
  <si>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</si>
  <si>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</si>
  <si>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</si>
  <si>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</si>
  <si>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</si>
  <si>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</si>
  <si>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</si>
  <si>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</si>
  <si>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</si>
  <si>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</si>
  <si>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</si>
  <si>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</si>
  <si>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</si>
  <si>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</si>
  <si>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</si>
  <si>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</si>
  <si>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</si>
  <si>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</si>
  <si>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</si>
  <si>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</si>
  <si>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</si>
  <si>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</si>
  <si>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</si>
  <si>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</si>
  <si>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</si>
  <si>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</si>
  <si>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</si>
  <si>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</si>
  <si>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</si>
  <si>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</si>
  <si>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</si>
  <si>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</si>
  <si>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</si>
  <si>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</si>
  <si>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</si>
  <si>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</si>
  <si>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</si>
  <si>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</si>
  <si>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</si>
  <si>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</si>
  <si>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</si>
  <si>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</si>
  <si>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</si>
  <si>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</si>
  <si>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</si>
  <si>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</si>
  <si>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</si>
  <si>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</si>
  <si>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</si>
  <si>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</si>
  <si>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</si>
  <si>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</si>
  <si>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</si>
  <si>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</si>
  <si>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</si>
  <si>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</si>
  <si>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</si>
  <si>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</si>
  <si>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</si>
  <si>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</si>
  <si>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</si>
  <si>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</si>
  <si>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</si>
  <si>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</si>
  <si>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</si>
  <si>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</si>
  <si>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</si>
  <si>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</si>
  <si>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</si>
  <si>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</si>
  <si>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</si>
  <si>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</si>
  <si>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</si>
  <si>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</si>
  <si>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</si>
  <si>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</si>
  <si>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</si>
  <si>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</si>
  <si>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</si>
  <si>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</si>
  <si>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</si>
  <si>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</si>
  <si>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</si>
  <si>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</si>
  <si>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</si>
  <si>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</si>
  <si>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</si>
  <si>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</si>
  <si>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</si>
  <si>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</si>
  <si>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</si>
  <si>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</si>
  <si>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</si>
  <si>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</si>
  <si>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</si>
  <si>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</si>
  <si>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</si>
  <si>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</si>
  <si>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</si>
  <si>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</si>
  <si>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</si>
  <si>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</si>
  <si>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</si>
  <si>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</si>
  <si>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</si>
  <si>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</si>
  <si>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</si>
  <si>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</si>
  <si>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</si>
  <si>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</si>
  <si>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</si>
  <si>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</si>
  <si>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</si>
  <si>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</si>
  <si>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</si>
  <si>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</si>
  <si>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</si>
  <si>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</si>
  <si>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</si>
  <si>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</si>
  <si>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</si>
  <si>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</si>
  <si>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</si>
  <si>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</si>
  <si>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</si>
  <si>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</si>
  <si>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</si>
  <si>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</si>
  <si>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</si>
  <si>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</si>
  <si>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</si>
  <si>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</si>
  <si>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</si>
  <si>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</si>
  <si>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</si>
  <si>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</si>
  <si>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</si>
  <si>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</si>
  <si>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</si>
  <si>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</si>
  <si>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</si>
  <si>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</si>
  <si>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</si>
  <si>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</si>
  <si>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</si>
  <si>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</si>
  <si>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</si>
  <si>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</si>
  <si>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</si>
  <si>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</si>
  <si>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</si>
  <si>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</si>
  <si>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</si>
  <si>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</si>
  <si>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</si>
  <si>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</si>
  <si>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</si>
  <si>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</si>
  <si>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</si>
  <si>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</si>
  <si>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</si>
  <si>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</si>
  <si>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</si>
  <si>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</si>
  <si>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</si>
  <si>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</si>
  <si>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</si>
  <si>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</si>
  <si>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</si>
  <si>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</si>
  <si>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</si>
  <si>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</si>
  <si>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</si>
  <si>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</si>
  <si>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</si>
  <si>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</si>
  <si>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</si>
  <si>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</si>
  <si>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</si>
  <si>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</si>
  <si>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</si>
  <si>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</si>
  <si>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</si>
  <si>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</si>
  <si>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</si>
  <si>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</si>
  <si>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</si>
  <si>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</si>
  <si>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</si>
  <si>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</si>
  <si>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</si>
  <si>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</si>
  <si>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</si>
  <si>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</si>
  <si>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</si>
  <si>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</si>
  <si>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</si>
  <si>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</si>
  <si>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</si>
  <si>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</si>
  <si>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</si>
  <si>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</si>
  <si>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</si>
  <si>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</si>
  <si>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</si>
  <si>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</si>
  <si>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</si>
  <si>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</si>
  <si>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</si>
  <si>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</si>
  <si>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</si>
  <si>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</si>
  <si>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</si>
  <si>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</si>
  <si>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</si>
  <si>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</si>
  <si>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</si>
  <si>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</si>
  <si>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</si>
  <si>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</si>
  <si>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</si>
  <si>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</si>
  <si>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</si>
  <si>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</si>
  <si>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</si>
  <si>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</si>
  <si>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</si>
  <si>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</si>
  <si>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</si>
  <si>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</si>
  <si>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</si>
  <si>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</si>
  <si>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</si>
  <si>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</si>
  <si>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</si>
  <si>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</si>
  <si>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</si>
  <si>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</si>
  <si>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</si>
  <si>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</si>
  <si>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</si>
  <si>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</si>
  <si>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</si>
  <si>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</si>
  <si>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</si>
  <si>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</si>
  <si>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</si>
  <si>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</si>
  <si>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</si>
  <si>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</si>
  <si>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</si>
  <si>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</si>
  <si>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</si>
  <si>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</si>
  <si>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</si>
  <si>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</si>
  <si>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</si>
  <si>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</si>
  <si>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</si>
  <si>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</si>
  <si>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</si>
  <si>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</si>
  <si>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</si>
  <si>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</si>
  <si>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</si>
  <si>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</si>
  <si>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</si>
  <si>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</si>
  <si>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</si>
  <si>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</si>
  <si>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</si>
  <si>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</si>
  <si>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</si>
  <si>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</si>
  <si>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</si>
  <si>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</si>
  <si>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</si>
  <si>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</si>
  <si>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</si>
  <si>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</si>
  <si>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</si>
  <si>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</si>
  <si>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</si>
  <si>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</si>
  <si>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</si>
  <si>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</si>
  <si>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</si>
  <si>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</si>
  <si>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</si>
  <si>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</si>
  <si>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</si>
  <si>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</si>
  <si>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</si>
  <si>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</si>
  <si>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</si>
  <si>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</si>
  <si>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</si>
  <si>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</si>
  <si>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</si>
  <si>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</si>
  <si>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</si>
  <si>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</si>
  <si>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</si>
  <si>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</si>
  <si>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</si>
  <si>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</si>
  <si>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</si>
  <si>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</si>
  <si>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</si>
  <si>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</si>
  <si>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</si>
  <si>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</si>
  <si>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</si>
  <si>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</si>
  <si>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</si>
  <si>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</si>
  <si>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</si>
  <si>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</si>
  <si>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</si>
  <si>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</si>
  <si>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</si>
  <si>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</si>
  <si>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</si>
  <si>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</si>
  <si>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</si>
  <si>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</si>
  <si>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</si>
  <si>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</si>
  <si>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</si>
  <si>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</si>
  <si>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</si>
  <si>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</si>
  <si>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</si>
  <si>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</si>
  <si>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</si>
  <si>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</si>
  <si>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</si>
  <si>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</si>
  <si>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</si>
  <si>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</si>
  <si>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</si>
  <si>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</si>
  <si>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</si>
  <si>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</si>
  <si>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</si>
  <si>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</si>
  <si>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</si>
  <si>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</si>
  <si>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</si>
  <si>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</si>
  <si>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</si>
  <si>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</si>
  <si>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</si>
  <si>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</si>
  <si>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</si>
  <si>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</si>
  <si>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</si>
  <si>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</si>
  <si>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</si>
  <si>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</si>
  <si>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</si>
  <si>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</si>
  <si>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</si>
  <si>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</si>
  <si>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</si>
  <si>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</si>
  <si>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</si>
  <si>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</si>
  <si>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</si>
  <si>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</si>
  <si>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</si>
  <si>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</si>
  <si>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</si>
  <si>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</si>
  <si>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</si>
  <si>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</si>
  <si>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</si>
  <si>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</si>
  <si>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</si>
  <si>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</si>
  <si>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</si>
  <si>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</si>
  <si>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</si>
  <si>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</si>
  <si>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</si>
  <si>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</si>
  <si>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</si>
  <si>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</si>
  <si>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</si>
  <si>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</si>
  <si>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</si>
  <si>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</si>
  <si>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</si>
  <si>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</si>
  <si>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</si>
  <si>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</si>
  <si>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</si>
  <si>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</si>
  <si>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</si>
  <si>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</si>
  <si>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</si>
  <si>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</si>
  <si>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</si>
  <si>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</si>
  <si>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</si>
  <si>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</si>
  <si>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</si>
  <si>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</si>
  <si>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</si>
  <si>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</si>
  <si>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</si>
  <si>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</si>
  <si>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</si>
  <si>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</si>
  <si>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</si>
  <si>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</si>
  <si>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</si>
  <si>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</si>
  <si>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</si>
  <si>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</si>
  <si>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</si>
  <si>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</si>
  <si>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</si>
  <si>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</si>
  <si>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</si>
  <si>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</si>
  <si>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</si>
  <si>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</si>
  <si>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</si>
  <si>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</si>
  <si>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</si>
  <si>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</si>
  <si>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</si>
  <si>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</si>
  <si>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</si>
  <si>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</si>
  <si>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</si>
  <si>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</si>
  <si>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</si>
  <si>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</si>
  <si>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</si>
  <si>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</si>
  <si>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</si>
  <si>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</si>
  <si>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</si>
  <si>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</si>
  <si>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</si>
  <si>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</si>
  <si>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</si>
  <si>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</si>
  <si>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</si>
  <si>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</si>
  <si>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</si>
  <si>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</si>
  <si>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</si>
  <si>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</si>
  <si>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</si>
  <si>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</si>
  <si>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</si>
  <si>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</si>
  <si>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</si>
  <si>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</si>
  <si>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</si>
  <si>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</si>
  <si>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</si>
  <si>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</si>
  <si>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</si>
  <si>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</si>
  <si>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</si>
  <si>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</si>
  <si>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</si>
  <si>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</si>
  <si>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</si>
  <si>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</si>
  <si>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</si>
  <si>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</si>
  <si>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</si>
  <si>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</si>
  <si>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</si>
  <si>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</si>
  <si>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</si>
  <si>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</si>
  <si>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</si>
  <si>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</si>
  <si>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</si>
  <si>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</si>
  <si>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</si>
  <si>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</si>
  <si>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</si>
  <si>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</si>
  <si>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</si>
  <si>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</si>
  <si>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</si>
  <si>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</si>
  <si>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</si>
  <si>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</si>
  <si>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</si>
  <si>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</si>
  <si>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</si>
  <si>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</si>
  <si>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</si>
  <si>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</si>
  <si>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</si>
  <si>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</si>
  <si>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</si>
  <si>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</si>
  <si>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</si>
  <si>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</si>
  <si>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</si>
  <si>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</si>
  <si>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</si>
  <si>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</si>
  <si>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</si>
  <si>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</si>
  <si>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</si>
  <si>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</si>
  <si>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</si>
  <si>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</si>
  <si>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</si>
  <si>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</si>
  <si>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</si>
  <si>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</si>
  <si>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</si>
  <si>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</si>
  <si>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</si>
  <si>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</si>
  <si>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</si>
  <si>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</si>
  <si>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</si>
  <si>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</si>
  <si>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</si>
  <si>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</si>
  <si>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</si>
  <si>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</si>
  <si>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</si>
  <si>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</si>
  <si>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</si>
  <si>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</si>
  <si>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</si>
  <si>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</si>
  <si>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</si>
  <si>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</si>
  <si>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</si>
  <si>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</si>
  <si>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</si>
  <si>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</si>
  <si>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</si>
  <si>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</si>
  <si>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</si>
  <si>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</si>
  <si>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</si>
  <si>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</si>
  <si>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</si>
  <si>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</si>
  <si>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</si>
  <si>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</si>
  <si>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</si>
  <si>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</si>
  <si>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</si>
  <si>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</si>
  <si>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</si>
  <si>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</si>
  <si>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</si>
  <si>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</si>
  <si>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</si>
  <si>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</si>
  <si>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</si>
  <si>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</si>
  <si>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</si>
  <si>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</si>
  <si>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</si>
  <si>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</si>
  <si>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</si>
  <si>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</si>
  <si>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</si>
  <si>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</si>
  <si>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</si>
  <si>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</si>
  <si>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</si>
  <si>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</si>
  <si>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</si>
  <si>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</si>
  <si>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</si>
  <si>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</si>
  <si>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</si>
  <si>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</si>
  <si>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</si>
  <si>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</si>
  <si>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</si>
  <si>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</si>
  <si>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</si>
  <si>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</si>
  <si>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</si>
  <si>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</si>
  <si>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</si>
  <si>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</si>
  <si>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</si>
  <si>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</si>
  <si>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</si>
  <si>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</si>
  <si>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</si>
  <si>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</si>
  <si>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</si>
  <si>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</si>
  <si>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</si>
  <si>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</si>
  <si>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</si>
  <si>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</si>
  <si>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</si>
  <si>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</si>
  <si>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</si>
  <si>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</si>
  <si>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</si>
  <si>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</si>
  <si>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</si>
  <si>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</si>
  <si>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</si>
  <si>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</si>
  <si>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</si>
  <si>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</si>
  <si>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</si>
  <si>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</si>
  <si>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</si>
  <si>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</si>
  <si>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</si>
  <si>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</si>
  <si>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</si>
  <si>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</si>
  <si>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</si>
  <si>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</si>
  <si>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</si>
  <si>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</si>
  <si>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</si>
  <si>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</si>
  <si>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</si>
  <si>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</si>
  <si>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</si>
  <si>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</si>
  <si>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</si>
  <si>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</si>
  <si>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</si>
  <si>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</si>
  <si>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</si>
  <si>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</si>
  <si>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</si>
  <si>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</si>
  <si>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</si>
  <si>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</si>
  <si>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</si>
  <si>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</si>
  <si>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</si>
  <si>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</si>
  <si>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</si>
  <si>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</si>
  <si>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</si>
  <si>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</si>
  <si>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</si>
  <si>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</si>
  <si>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</si>
  <si>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</si>
  <si>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</si>
  <si>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</si>
  <si>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</si>
  <si>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</si>
  <si>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</si>
  <si>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</si>
  <si>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</si>
  <si>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</si>
  <si>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</si>
  <si>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</si>
  <si>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</si>
  <si>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</si>
  <si>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</si>
  <si>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</si>
  <si>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</si>
  <si>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</si>
  <si>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</si>
  <si>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</si>
  <si>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</si>
  <si>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</si>
  <si>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</si>
  <si>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</si>
  <si>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</si>
  <si>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</si>
  <si>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</si>
  <si>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</si>
  <si>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</si>
  <si>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</si>
  <si>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</si>
  <si>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</si>
  <si>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</si>
  <si>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</si>
  <si>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</si>
  <si>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</si>
  <si>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</si>
  <si>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</si>
  <si>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</si>
  <si>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</si>
  <si>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</si>
  <si>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</si>
  <si>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</si>
  <si>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</si>
  <si>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</si>
  <si>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</si>
  <si>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</si>
  <si>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</si>
  <si>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</si>
  <si>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</si>
  <si>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</si>
  <si>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</si>
  <si>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</si>
  <si>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</si>
  <si>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</si>
  <si>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</si>
  <si>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</si>
  <si>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</si>
  <si>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</si>
  <si>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</si>
  <si>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</si>
  <si>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</si>
  <si>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</si>
  <si>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</si>
  <si>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</si>
  <si>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</si>
  <si>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</si>
  <si>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</si>
  <si>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</si>
  <si>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</si>
  <si>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</si>
  <si>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</si>
  <si>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</si>
  <si>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</si>
  <si>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</si>
  <si>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</si>
  <si>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</si>
  <si>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</si>
  <si>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</si>
  <si>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</si>
  <si>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</si>
  <si>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</si>
  <si>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</si>
  <si>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</si>
  <si>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</si>
  <si>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</si>
  <si>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</si>
  <si>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</si>
  <si>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</si>
  <si>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</si>
  <si>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</si>
  <si>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</si>
  <si>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</si>
  <si>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</si>
  <si>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</si>
  <si>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</si>
  <si>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</si>
  <si>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</si>
  <si>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</si>
  <si>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</si>
  <si>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</si>
  <si>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</si>
  <si>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</si>
  <si>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</si>
  <si>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</si>
  <si>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</si>
  <si>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</si>
  <si>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</si>
  <si>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</si>
  <si>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</si>
  <si>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</si>
  <si>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</si>
  <si>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</si>
  <si>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</si>
  <si>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</si>
  <si>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</si>
  <si>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</si>
  <si>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</si>
  <si>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</si>
  <si>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</si>
  <si>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</si>
  <si>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</si>
  <si>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</si>
  <si>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</si>
  <si>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</si>
  <si>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</si>
  <si>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</si>
  <si>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</si>
  <si>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</si>
  <si>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</si>
  <si>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</si>
  <si>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</si>
  <si>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</si>
  <si>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</si>
  <si>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</si>
  <si>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</si>
  <si>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</si>
  <si>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</si>
  <si>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</si>
  <si>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</si>
  <si>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</si>
  <si>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</si>
  <si>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</si>
  <si>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</si>
  <si>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</si>
  <si>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</si>
  <si>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</si>
  <si>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</si>
  <si>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</si>
  <si>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</si>
  <si>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</si>
  <si>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</si>
  <si>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</si>
  <si>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</si>
  <si>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</si>
  <si>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</si>
  <si>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</si>
  <si>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</si>
  <si>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</si>
  <si>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</si>
  <si>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</si>
  <si>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</si>
  <si>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</si>
  <si>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</si>
  <si>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</si>
  <si>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</si>
  <si>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</si>
  <si>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</si>
  <si>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</si>
  <si>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</si>
  <si>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</si>
  <si>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</si>
  <si>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</si>
  <si>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</si>
  <si>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</si>
  <si>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</si>
  <si>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</si>
  <si>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</si>
  <si>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</si>
  <si>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</si>
  <si>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</si>
  <si>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</si>
  <si>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</si>
  <si>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</si>
  <si>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</si>
  <si>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</si>
  <si>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</si>
  <si>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</si>
  <si>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</si>
  <si>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</si>
  <si>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</si>
  <si>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</si>
  <si>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</si>
  <si>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</si>
  <si>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</si>
  <si>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</si>
  <si>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</si>
  <si>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</si>
  <si>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</si>
  <si>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</si>
  <si>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</si>
  <si>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</si>
  <si>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</si>
  <si>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</si>
  <si>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</si>
  <si>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</si>
  <si>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</si>
  <si>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</si>
  <si>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</si>
  <si>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</si>
  <si>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</si>
  <si>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</si>
  <si>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</si>
  <si>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</si>
  <si>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</si>
  <si>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</si>
  <si>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</si>
  <si>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</si>
  <si>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</si>
  <si>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</si>
  <si>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</si>
  <si>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</si>
  <si>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</si>
  <si>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</si>
  <si>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</si>
  <si>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</si>
  <si>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</si>
  <si>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</si>
  <si>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</si>
  <si>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</si>
  <si>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</si>
  <si>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</si>
  <si>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</si>
  <si>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</si>
  <si>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</si>
  <si>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</si>
  <si>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</si>
  <si>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</si>
  <si>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</si>
  <si>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</si>
  <si>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</si>
  <si>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</si>
  <si>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</si>
  <si>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</si>
  <si>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</si>
  <si>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</si>
  <si>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</si>
  <si>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</si>
  <si>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</si>
  <si>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</si>
  <si>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</si>
  <si>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</si>
  <si>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</si>
  <si>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</si>
  <si>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</si>
  <si>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</si>
  <si>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</si>
  <si>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</si>
  <si>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</si>
  <si>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</si>
  <si>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</si>
  <si>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</si>
  <si>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</si>
  <si>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</si>
  <si>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</si>
  <si>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</si>
  <si>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</si>
  <si>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</si>
  <si>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</si>
  <si>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</si>
  <si>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</si>
  <si>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</si>
  <si>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</si>
  <si>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</si>
  <si>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</si>
  <si>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</si>
  <si>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</si>
  <si>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</si>
  <si>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</si>
  <si>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</si>
  <si>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</si>
  <si>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</si>
  <si>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</si>
  <si>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</si>
  <si>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</si>
  <si>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</si>
  <si>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</si>
  <si>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</si>
  <si>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</si>
  <si>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</si>
  <si>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</si>
  <si>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</si>
  <si>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</si>
  <si>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</si>
  <si>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</si>
  <si>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</si>
  <si>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</si>
  <si>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</si>
  <si>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</si>
  <si>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</si>
  <si>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</si>
  <si>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</si>
  <si>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</si>
  <si>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</si>
  <si>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</si>
  <si>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</si>
  <si>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</si>
  <si>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</si>
  <si>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</si>
  <si>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</si>
  <si>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</si>
  <si>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</si>
  <si>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</si>
  <si>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</si>
  <si>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</si>
  <si>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</si>
  <si>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</si>
  <si>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</si>
  <si>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</si>
  <si>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</si>
  <si>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</si>
  <si>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</si>
  <si>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</si>
  <si>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</si>
  <si>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</si>
  <si>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</si>
  <si>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</si>
  <si>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</si>
  <si>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</si>
  <si>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</si>
  <si>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</si>
  <si>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</si>
  <si>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</si>
  <si>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</si>
  <si>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</si>
  <si>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</si>
  <si>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</si>
  <si>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</si>
  <si>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</si>
  <si>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</si>
  <si>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</si>
  <si>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</si>
  <si>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</si>
  <si>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</si>
  <si>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</si>
  <si>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</si>
  <si>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</si>
  <si>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</si>
  <si>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</si>
  <si>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</si>
  <si>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</si>
  <si>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</si>
  <si>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</si>
  <si>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</si>
  <si>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</si>
  <si>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</si>
  <si>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</si>
  <si>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</si>
  <si>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</si>
  <si>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</si>
  <si>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</si>
  <si>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</si>
  <si>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</si>
  <si>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</si>
  <si>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</si>
  <si>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</si>
  <si>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</si>
  <si>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</si>
  <si>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</si>
  <si>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</si>
  <si>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</si>
  <si>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</si>
  <si>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</si>
  <si>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</si>
  <si>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</si>
  <si>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</si>
  <si>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</si>
  <si>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</si>
  <si>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</si>
  <si>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</si>
  <si>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</si>
  <si>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</si>
  <si>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</si>
  <si>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</si>
  <si>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</si>
  <si>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</si>
  <si>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</si>
  <si>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</si>
  <si>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</si>
  <si>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</si>
  <si>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</si>
  <si>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</si>
  <si>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</si>
  <si>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</si>
  <si>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</si>
  <si>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</si>
  <si>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</si>
  <si>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</si>
  <si>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</si>
  <si>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</si>
  <si>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</si>
  <si>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</si>
  <si>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</si>
  <si>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</si>
  <si>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</si>
  <si>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</si>
  <si>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</si>
  <si>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</si>
  <si>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</si>
  <si>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</si>
  <si>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</si>
  <si>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</si>
  <si>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</si>
  <si>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</si>
  <si>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</si>
  <si>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</si>
  <si>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</si>
  <si>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</si>
  <si>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</si>
  <si>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</si>
  <si>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</si>
  <si>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</si>
  <si>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</si>
  <si>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</si>
  <si>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</si>
  <si>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</si>
  <si>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</si>
  <si>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</si>
  <si>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</si>
  <si>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</si>
  <si>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</si>
  <si>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</si>
  <si>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</si>
  <si>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</si>
  <si>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</si>
  <si>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</si>
  <si>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</si>
  <si>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</si>
  <si>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</si>
  <si>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</si>
  <si>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</si>
  <si>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</si>
  <si>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</si>
  <si>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</si>
  <si>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</si>
  <si>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</si>
  <si>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</si>
  <si>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</si>
  <si>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</si>
  <si>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</si>
  <si>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</si>
  <si>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</si>
  <si>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</si>
  <si>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</si>
  <si>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</si>
  <si>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</si>
  <si>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</si>
  <si>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</si>
  <si>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</si>
  <si>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</si>
  <si>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</si>
  <si>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</si>
  <si>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</si>
  <si>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</si>
  <si>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</si>
  <si>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</si>
  <si>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</si>
  <si>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</si>
  <si>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</si>
  <si>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</si>
  <si>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</si>
  <si>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</si>
  <si>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</si>
  <si>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</si>
  <si>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</si>
  <si>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</si>
  <si>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</si>
  <si>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</si>
  <si>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</si>
  <si>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</si>
  <si>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</si>
  <si>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</si>
  <si>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</si>
  <si>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</si>
  <si>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</si>
  <si>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</si>
  <si>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</si>
  <si>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</si>
  <si>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</si>
  <si>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</si>
  <si>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</si>
  <si>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</si>
  <si>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</si>
  <si>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</si>
  <si>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</si>
  <si>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</si>
  <si>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</si>
  <si>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</si>
  <si>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</si>
  <si>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</si>
  <si>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</si>
  <si>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</si>
  <si>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</si>
  <si>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</si>
  <si>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</si>
  <si>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</si>
  <si>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</si>
  <si>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</si>
  <si>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</si>
  <si>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</si>
  <si>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</si>
  <si>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</si>
  <si>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</si>
  <si>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</si>
  <si>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</si>
  <si>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</si>
  <si>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</si>
  <si>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</si>
  <si>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</si>
  <si>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</si>
  <si>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</si>
  <si>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</si>
  <si>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</si>
  <si>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</si>
  <si>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</si>
  <si>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</si>
  <si>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</si>
  <si>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</si>
  <si>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</si>
  <si>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</si>
  <si>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</si>
  <si>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</si>
  <si>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</si>
  <si>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</si>
  <si>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</si>
  <si>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</si>
  <si>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</si>
  <si>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</si>
  <si>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</si>
  <si>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</si>
  <si>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</si>
  <si>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</si>
  <si>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</si>
  <si>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</si>
  <si>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</si>
  <si>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</si>
  <si>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</si>
  <si>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</si>
  <si>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</si>
  <si>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</si>
  <si>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</si>
  <si>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</si>
  <si>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</si>
  <si>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</si>
  <si>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</si>
  <si>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</si>
  <si>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</si>
  <si>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</si>
  <si>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</si>
  <si>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</si>
  <si>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</si>
  <si>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</si>
  <si>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</si>
  <si>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</si>
  <si>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</si>
  <si>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</si>
  <si>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</si>
  <si>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</si>
  <si>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</si>
  <si>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</si>
  <si>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</si>
  <si>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</si>
  <si>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</si>
  <si>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</si>
  <si>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</si>
  <si>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</si>
  <si>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</si>
  <si>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</si>
  <si>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</si>
  <si>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</si>
  <si>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</si>
  <si>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</si>
  <si>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</si>
  <si>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</si>
  <si>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</si>
  <si>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</si>
  <si>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</si>
  <si>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</si>
  <si>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</si>
  <si>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</si>
  <si>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</si>
  <si>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</si>
  <si>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</si>
  <si>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</si>
  <si>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</si>
  <si>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</si>
  <si>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</si>
  <si>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</si>
  <si>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</si>
  <si>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</si>
  <si>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</si>
  <si>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</si>
  <si>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</si>
  <si>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</si>
  <si>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</si>
  <si>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</si>
  <si>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</si>
  <si>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</si>
  <si>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</si>
  <si>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</si>
  <si>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</si>
  <si>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</si>
  <si>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</si>
  <si>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</si>
  <si>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</si>
  <si>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</si>
  <si>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</si>
  <si>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</si>
  <si>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</si>
  <si>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</si>
  <si>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</si>
  <si>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</si>
  <si>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</si>
  <si>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</si>
  <si>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</si>
  <si>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</si>
  <si>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</si>
  <si>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</si>
  <si>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</si>
  <si>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</si>
  <si>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</si>
  <si>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</si>
  <si>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</si>
  <si>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</si>
  <si>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</si>
  <si>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</si>
  <si>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</si>
  <si>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</si>
  <si>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</si>
  <si>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</si>
  <si>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</si>
  <si>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</si>
  <si>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</si>
  <si>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</si>
  <si>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</si>
  <si>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</si>
  <si>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</si>
  <si>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</si>
  <si>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</si>
  <si>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</si>
  <si>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</si>
  <si>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</si>
  <si>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</si>
  <si>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</si>
  <si>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</si>
  <si>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</si>
  <si>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</si>
  <si>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</si>
  <si>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</si>
  <si>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</si>
  <si>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</si>
  <si>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</si>
  <si>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</si>
  <si>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</si>
  <si>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</si>
  <si>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</si>
  <si>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</si>
  <si>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</si>
  <si>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</si>
  <si>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</si>
  <si>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</si>
  <si>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</si>
  <si>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</si>
  <si>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</si>
  <si>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</si>
  <si>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</si>
  <si>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</si>
  <si>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</si>
  <si>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</si>
  <si>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</si>
  <si>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</si>
  <si>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</si>
  <si>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</si>
  <si>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</si>
  <si>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</si>
  <si>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</si>
  <si>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</si>
  <si>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</si>
  <si>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</si>
  <si>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</si>
  <si>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</si>
  <si>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</si>
  <si>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</si>
  <si>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</si>
  <si>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</si>
  <si>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</si>
  <si>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</si>
  <si>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</si>
  <si>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</si>
  <si>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</si>
  <si>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</si>
  <si>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</si>
  <si>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</si>
  <si>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</si>
  <si>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</si>
  <si>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</si>
  <si>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</si>
  <si>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</si>
  <si>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</si>
  <si>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</si>
  <si>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</si>
  <si>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</si>
  <si>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</si>
  <si>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</si>
  <si>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</si>
  <si>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</si>
  <si>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</si>
  <si>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</si>
  <si>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</si>
  <si>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</si>
  <si>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</si>
  <si>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</si>
  <si>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</si>
  <si>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</si>
  <si>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</si>
  <si>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</si>
  <si>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</si>
  <si>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</si>
  <si>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</si>
  <si>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</si>
  <si>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</si>
  <si>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</si>
  <si>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</si>
  <si>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</si>
  <si>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</si>
  <si>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</si>
  <si>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</si>
  <si>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</si>
  <si>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</si>
  <si>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</si>
  <si>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</si>
  <si>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</si>
  <si>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</si>
  <si>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</si>
  <si>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</si>
  <si>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</si>
  <si>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</si>
  <si>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</si>
  <si>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</si>
  <si>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</si>
  <si>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</si>
  <si>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</si>
  <si>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</si>
  <si>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</si>
  <si>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</si>
  <si>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</si>
  <si>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</si>
  <si>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</si>
  <si>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</si>
  <si>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</si>
  <si>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</si>
  <si>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</si>
  <si>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</si>
  <si>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</si>
  <si>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</si>
  <si>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</si>
  <si>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</si>
  <si>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</si>
  <si>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</si>
  <si>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</si>
  <si>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</si>
  <si>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</si>
  <si>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</si>
  <si>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</si>
  <si>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</si>
  <si>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</si>
  <si>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</si>
  <si>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</si>
  <si>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</si>
  <si>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</si>
  <si>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</si>
  <si>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</si>
  <si>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</si>
  <si>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</si>
  <si>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</si>
  <si>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</si>
  <si>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</si>
  <si>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</si>
  <si>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</si>
  <si>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</si>
  <si>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</si>
  <si>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</si>
  <si>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</si>
  <si>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</si>
  <si>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</si>
  <si>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</si>
  <si>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</si>
  <si>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</si>
  <si>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</si>
  <si>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</si>
  <si>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</si>
  <si>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</si>
  <si>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</si>
  <si>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</si>
  <si>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</si>
  <si>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</si>
  <si>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</si>
  <si>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</si>
  <si>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</si>
  <si>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</si>
  <si>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</si>
  <si>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</si>
  <si>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</si>
  <si>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</si>
  <si>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</si>
  <si>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</si>
  <si>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</si>
  <si>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</si>
  <si>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</si>
  <si>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</si>
  <si>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</si>
  <si>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</si>
  <si>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</si>
  <si>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</si>
  <si>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</si>
  <si>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</si>
  <si>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</si>
  <si>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</si>
  <si>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</si>
  <si>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</si>
  <si>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</si>
  <si>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</si>
  <si>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</si>
  <si>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</si>
  <si>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</si>
  <si>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</si>
  <si>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</si>
  <si>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</si>
  <si>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</si>
  <si>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</si>
  <si>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</si>
  <si>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</si>
  <si>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</si>
  <si>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</si>
  <si>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</si>
  <si>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</si>
  <si>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</si>
  <si>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</si>
  <si>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</si>
  <si>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</si>
  <si>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</si>
  <si>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</si>
  <si>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</si>
  <si>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</si>
  <si>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</si>
  <si>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</si>
  <si>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</si>
  <si>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</si>
  <si>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</si>
  <si>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</si>
  <si>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</si>
  <si>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</si>
  <si>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</si>
  <si>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</si>
  <si>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</si>
  <si>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</si>
  <si>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</si>
  <si>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</si>
  <si>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</si>
  <si>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</si>
  <si>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</si>
  <si>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</si>
  <si>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</si>
  <si>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</si>
  <si>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</si>
  <si>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</si>
  <si>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</si>
  <si>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</si>
  <si>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</si>
  <si>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</si>
  <si>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</si>
  <si>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</si>
  <si>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</si>
  <si>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</si>
  <si>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</si>
  <si>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</si>
  <si>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</si>
  <si>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</si>
  <si>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</si>
  <si>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</si>
  <si>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</si>
  <si>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</si>
  <si>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</si>
  <si>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</si>
  <si>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</si>
  <si>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</si>
  <si>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</si>
  <si>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</si>
  <si>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</si>
  <si>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</si>
  <si>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</si>
  <si>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</si>
  <si>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</si>
  <si>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</si>
  <si>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</si>
  <si>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</si>
  <si>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</si>
  <si>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</si>
  <si>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</si>
  <si>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</si>
  <si>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</si>
  <si>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</si>
  <si>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</si>
  <si>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</si>
  <si>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</si>
  <si>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</si>
  <si>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</si>
  <si>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</si>
  <si>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</si>
  <si>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</si>
  <si>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</si>
  <si>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</si>
  <si>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</si>
  <si>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</si>
  <si>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</si>
  <si>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</si>
  <si>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</si>
  <si>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</si>
  <si>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</si>
  <si>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</si>
  <si>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</si>
  <si>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</si>
  <si>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</si>
  <si>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</si>
  <si>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</si>
  <si>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</si>
  <si>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</si>
  <si>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</si>
  <si>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</si>
  <si>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</si>
  <si>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</si>
  <si>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</si>
  <si>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</si>
  <si>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</si>
  <si>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</si>
  <si>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</si>
  <si>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</si>
  <si>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</si>
  <si>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</si>
  <si>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</si>
  <si>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</si>
  <si>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</si>
  <si>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</si>
  <si>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</si>
  <si>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</si>
  <si>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</si>
  <si>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</si>
  <si>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</si>
  <si>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</si>
  <si>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</si>
  <si>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</si>
  <si>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</si>
  <si>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</si>
  <si>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</si>
  <si>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</si>
  <si>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</si>
  <si>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</si>
  <si>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</si>
  <si>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</si>
  <si>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</si>
  <si>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</si>
  <si>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</si>
  <si>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</si>
  <si>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</si>
  <si>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</si>
  <si>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</si>
  <si>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</si>
  <si>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</si>
  <si>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</si>
  <si>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</si>
  <si>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</si>
  <si>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</si>
  <si>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</si>
  <si>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</si>
  <si>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</si>
  <si>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</si>
  <si>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</si>
  <si>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</si>
  <si>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</si>
  <si>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</si>
  <si>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</si>
  <si>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</si>
  <si>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</si>
  <si>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</si>
  <si>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</si>
  <si>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</si>
  <si>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</si>
  <si>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</si>
  <si>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</si>
  <si>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</si>
  <si>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</si>
  <si>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</si>
  <si>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</si>
  <si>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</si>
  <si>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</si>
  <si>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</si>
  <si>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</si>
  <si>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</si>
  <si>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</si>
  <si>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</si>
  <si>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</si>
  <si>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</si>
  <si>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</si>
  <si>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</si>
  <si>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</si>
  <si>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</si>
  <si>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</si>
  <si>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</si>
  <si>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</si>
  <si>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</si>
  <si>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</si>
  <si>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</si>
  <si>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</si>
  <si>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</si>
  <si>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</si>
  <si>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</si>
  <si>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</si>
  <si>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</si>
  <si>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</si>
  <si>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</si>
  <si>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</si>
  <si>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</si>
  <si>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</si>
  <si>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</si>
  <si>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</si>
  <si>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</si>
  <si>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</si>
  <si>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</si>
  <si>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</si>
  <si>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</si>
  <si>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</si>
  <si>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</si>
  <si>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</si>
  <si>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</si>
  <si>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</si>
  <si>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</si>
  <si>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</si>
  <si>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</si>
  <si>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</si>
  <si>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</si>
  <si>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</si>
  <si>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</si>
  <si>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</si>
  <si>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</si>
  <si>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</si>
  <si>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</si>
  <si>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</si>
  <si>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</si>
  <si>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</si>
  <si>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</si>
  <si>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</si>
  <si>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</si>
  <si>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</si>
  <si>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</si>
  <si>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</si>
  <si>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</si>
  <si>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</si>
  <si>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</si>
  <si>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</si>
  <si>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</si>
  <si>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</si>
  <si>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</si>
  <si>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</si>
  <si>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</si>
  <si>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</si>
  <si>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</si>
  <si>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</si>
  <si>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</si>
  <si>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</si>
  <si>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</si>
  <si>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</si>
  <si>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</si>
  <si>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</si>
  <si>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</si>
  <si>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</si>
  <si>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</si>
  <si>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</si>
  <si>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</si>
  <si>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</si>
  <si>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</si>
  <si>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</si>
  <si>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</si>
  <si>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</si>
  <si>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</si>
  <si>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</si>
  <si>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</si>
  <si>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</si>
  <si>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</si>
  <si>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</si>
  <si>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</si>
  <si>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</si>
  <si>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</si>
  <si>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</si>
  <si>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</si>
  <si>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</si>
  <si>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</si>
  <si>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</si>
  <si>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</si>
  <si>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</si>
  <si>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</si>
  <si>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</si>
  <si>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</si>
  <si>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</si>
  <si>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</si>
  <si>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</si>
  <si>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</si>
  <si>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</si>
  <si>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</si>
  <si>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</si>
  <si>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</si>
  <si>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</si>
  <si>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</si>
  <si>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</si>
  <si>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</si>
  <si>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</si>
  <si>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</si>
  <si>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</si>
  <si>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</si>
  <si>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</si>
  <si>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</si>
  <si>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</si>
  <si>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</si>
  <si>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</si>
  <si>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</si>
  <si>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</si>
  <si>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</si>
  <si>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</si>
  <si>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</si>
  <si>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</si>
  <si>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</si>
  <si>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</si>
  <si>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</si>
  <si>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</si>
  <si>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</si>
  <si>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</si>
  <si>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</si>
  <si>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</si>
  <si>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</si>
  <si>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</si>
  <si>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</si>
  <si>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</si>
  <si>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</si>
  <si>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</si>
  <si>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</si>
  <si>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</si>
  <si>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</si>
  <si>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</si>
  <si>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</si>
  <si>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</si>
  <si>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</si>
  <si>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</si>
  <si>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</si>
  <si>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</si>
  <si>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</si>
  <si>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</si>
  <si>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</si>
  <si>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</si>
  <si>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</si>
  <si>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</si>
  <si>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</si>
  <si>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</si>
  <si>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</si>
  <si>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</si>
  <si>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</si>
  <si>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</si>
  <si>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</si>
  <si>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</si>
  <si>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</si>
  <si>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</si>
  <si>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</si>
  <si>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</si>
  <si>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</si>
  <si>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</si>
  <si>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</si>
  <si>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</si>
  <si>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</si>
  <si>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</si>
  <si>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</si>
  <si>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</si>
  <si>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</si>
  <si>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</si>
  <si>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</si>
  <si>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</si>
  <si>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</si>
  <si>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</si>
  <si>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</si>
  <si>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</si>
  <si>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</si>
  <si>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</si>
  <si>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</si>
  <si>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</si>
  <si>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</si>
  <si>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</si>
  <si>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</si>
  <si>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</si>
  <si>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</si>
  <si>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</si>
  <si>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</si>
  <si>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</si>
  <si>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</si>
  <si>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</si>
  <si>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</si>
  <si>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</si>
  <si>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</si>
  <si>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</si>
  <si>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</si>
  <si>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</si>
  <si>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</si>
  <si>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</si>
  <si>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</si>
  <si>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</si>
  <si>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</si>
  <si>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</si>
  <si>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</si>
  <si>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</si>
  <si>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</si>
  <si>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</si>
  <si>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</si>
  <si>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</si>
  <si>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</si>
  <si>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</si>
  <si>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</si>
  <si>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</si>
  <si>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</si>
  <si>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</si>
  <si>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</si>
  <si>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</si>
  <si>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</si>
  <si>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</si>
  <si>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</si>
  <si>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</si>
  <si>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</si>
  <si>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</si>
  <si>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</si>
  <si>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</si>
  <si>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</si>
  <si>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</si>
  <si>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</si>
  <si>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</si>
  <si>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</si>
  <si>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</si>
  <si>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</si>
  <si>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</si>
  <si>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</si>
  <si>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</si>
  <si>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</si>
  <si>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</si>
  <si>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</si>
  <si>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</si>
  <si>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</si>
  <si>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</si>
  <si>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</si>
  <si>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</si>
  <si>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</si>
  <si>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</si>
  <si>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</si>
  <si>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</si>
  <si>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</si>
  <si>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</si>
  <si>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</si>
  <si>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</si>
  <si>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</si>
  <si>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</si>
  <si>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</si>
  <si>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</si>
  <si>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</si>
  <si>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</si>
  <si>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</si>
  <si>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</si>
  <si>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</si>
  <si>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</si>
  <si>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</si>
  <si>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</si>
  <si>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</si>
  <si>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</si>
  <si>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</si>
  <si>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</si>
  <si>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</si>
  <si>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</si>
  <si>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</si>
  <si>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</si>
  <si>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</si>
  <si>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</si>
  <si>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</si>
  <si>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</si>
  <si>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</si>
  <si>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</si>
  <si>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</si>
  <si>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</si>
  <si>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</si>
  <si>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</si>
  <si>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</si>
  <si>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</si>
  <si>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</si>
  <si>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</si>
  <si>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</si>
  <si>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</si>
  <si>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</si>
  <si>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</si>
  <si>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</si>
  <si>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</si>
  <si>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</si>
  <si>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</si>
  <si>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</si>
  <si>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</si>
  <si>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</si>
  <si>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</si>
  <si>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</si>
  <si>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</si>
  <si>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</si>
  <si>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</si>
  <si>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</si>
  <si>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</si>
  <si>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</si>
  <si>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</si>
  <si>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</si>
  <si>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</si>
  <si>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</si>
  <si>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</si>
  <si>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</si>
  <si>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</si>
  <si>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</si>
  <si>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</si>
  <si>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</si>
  <si>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</si>
  <si>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</si>
  <si>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</si>
  <si>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</si>
  <si>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</si>
  <si>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</si>
  <si>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</si>
  <si>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</si>
  <si>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</si>
  <si>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</si>
  <si>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</si>
  <si>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</si>
  <si>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</si>
  <si>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</si>
  <si>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</si>
  <si>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</si>
  <si>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</si>
  <si>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</si>
  <si>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</si>
  <si>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</si>
  <si>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</si>
  <si>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</si>
  <si>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</si>
  <si>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</si>
  <si>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</si>
  <si>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</si>
  <si>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</si>
  <si>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</si>
  <si>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</si>
  <si>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</si>
  <si>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</si>
  <si>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</si>
  <si>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</si>
  <si>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</si>
  <si>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</si>
  <si>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</si>
  <si>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</si>
  <si>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</si>
  <si>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</si>
  <si>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</si>
  <si>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</si>
  <si>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</si>
  <si>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</si>
  <si>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</si>
  <si>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</si>
  <si>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</si>
  <si>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</si>
  <si>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</si>
  <si>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</si>
  <si>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</si>
  <si>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</si>
  <si>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</si>
  <si>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</si>
  <si>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</si>
  <si>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</si>
  <si>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</si>
  <si>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</si>
  <si>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</si>
  <si>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</si>
  <si>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</si>
  <si>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</si>
  <si>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</si>
  <si>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</si>
  <si>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</si>
  <si>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</si>
  <si>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</si>
  <si>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</si>
  <si>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</si>
  <si>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</si>
  <si>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</si>
  <si>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</si>
  <si>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</si>
  <si>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</si>
  <si>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</si>
  <si>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</si>
  <si>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</si>
  <si>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</si>
  <si>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</si>
  <si>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</si>
  <si>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</si>
  <si>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</si>
  <si>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</si>
  <si>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</si>
  <si>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</si>
  <si>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</si>
  <si>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</si>
  <si>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</si>
  <si>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</si>
  <si>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</si>
  <si>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</si>
  <si>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</si>
  <si>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</si>
  <si>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</si>
  <si>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</si>
  <si>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</si>
  <si>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</si>
  <si>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</si>
  <si>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</si>
  <si>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</si>
  <si>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</si>
  <si>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</si>
  <si>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</si>
  <si>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</si>
  <si>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</si>
  <si>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</si>
  <si>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</si>
  <si>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</si>
  <si>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</si>
  <si>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</si>
  <si>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</si>
  <si>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</si>
  <si>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</si>
  <si>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</si>
  <si>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</si>
  <si>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</si>
  <si>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</si>
  <si>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</si>
  <si>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</si>
  <si>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</si>
  <si>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</si>
  <si>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</si>
  <si>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</si>
  <si>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</si>
  <si>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</si>
  <si>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</si>
  <si>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</si>
  <si>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</si>
  <si>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</si>
  <si>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</si>
  <si>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</si>
  <si>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</si>
  <si>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</si>
  <si>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</si>
  <si>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</si>
  <si>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</si>
  <si>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</si>
  <si>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</si>
  <si>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</si>
  <si>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</si>
  <si>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</si>
  <si>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</si>
  <si>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</si>
  <si>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</si>
  <si>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</si>
  <si>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</si>
  <si>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</si>
  <si>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</si>
  <si>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</si>
  <si>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</si>
  <si>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</si>
  <si>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</si>
  <si>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</si>
  <si>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</si>
  <si>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</si>
  <si>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</si>
  <si>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</si>
  <si>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</si>
  <si>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</si>
  <si>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</si>
  <si>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</si>
  <si>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</si>
  <si>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</si>
  <si>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</si>
  <si>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</si>
  <si>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</si>
  <si>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</si>
  <si>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</si>
  <si>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</si>
  <si>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</si>
  <si>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</si>
  <si>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</si>
  <si>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</si>
  <si>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</si>
  <si>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</si>
  <si>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</si>
  <si>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</si>
  <si>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</si>
  <si>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</si>
  <si>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</si>
  <si>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</si>
  <si>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</si>
  <si>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</si>
  <si>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</si>
  <si>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</si>
  <si>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</si>
  <si>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</si>
  <si>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</si>
  <si>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</si>
  <si>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</si>
  <si>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</si>
  <si>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</si>
  <si>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</si>
  <si>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</si>
  <si>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</si>
  <si>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</si>
  <si>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</si>
  <si>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</si>
  <si>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</si>
  <si>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</si>
  <si>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</si>
  <si>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</si>
  <si>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</si>
  <si>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</si>
  <si>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</si>
  <si>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</si>
  <si>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</si>
  <si>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</si>
  <si>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</si>
  <si>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</si>
  <si>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</si>
  <si>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</si>
  <si>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</si>
  <si>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</si>
  <si>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</si>
  <si>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</si>
  <si>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</si>
  <si>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</si>
  <si>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</si>
  <si>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</si>
  <si>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</si>
  <si>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</si>
  <si>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</si>
  <si>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</si>
  <si>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</si>
  <si>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</si>
  <si>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</si>
  <si>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</si>
  <si>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</si>
  <si>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</si>
  <si>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</si>
  <si>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</si>
  <si>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</si>
  <si>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</si>
  <si>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</si>
  <si>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</si>
  <si>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</si>
  <si>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</si>
  <si>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</si>
  <si>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</si>
  <si>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</si>
  <si>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</si>
  <si>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</si>
  <si>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</si>
  <si>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</si>
  <si>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</si>
  <si>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</si>
  <si>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</si>
  <si>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</si>
  <si>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</si>
  <si>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</si>
  <si>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</si>
  <si>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</si>
  <si>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</si>
  <si>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</si>
  <si>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</si>
  <si>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</si>
  <si>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</si>
  <si>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</si>
  <si>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</si>
  <si>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</si>
  <si>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</si>
  <si>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</si>
  <si>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</si>
  <si>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</si>
  <si>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</si>
  <si>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</si>
  <si>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</si>
  <si>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</si>
  <si>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</si>
  <si>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</si>
  <si>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</si>
  <si>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</si>
  <si>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</si>
  <si>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</si>
  <si>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</si>
  <si>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</si>
  <si>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</si>
  <si>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</si>
  <si>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</si>
  <si>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</si>
  <si>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</si>
  <si>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</si>
  <si>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</si>
  <si>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</si>
  <si>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</si>
  <si>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</si>
  <si>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</si>
  <si>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</si>
  <si>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</si>
  <si>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</si>
  <si>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</si>
  <si>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</si>
  <si>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</si>
  <si>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</si>
  <si>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</si>
  <si>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</si>
  <si>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</si>
  <si>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</si>
  <si>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</si>
  <si>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</si>
  <si>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</si>
  <si>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</si>
  <si>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</si>
  <si>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</si>
  <si>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</si>
  <si>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</si>
  <si>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</si>
  <si>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</si>
  <si>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</si>
  <si>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</si>
  <si>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</si>
  <si>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</si>
  <si>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</si>
  <si>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</si>
  <si>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</si>
  <si>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</si>
  <si>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</si>
  <si>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</si>
  <si>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</si>
  <si>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</si>
  <si>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</si>
  <si>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</si>
  <si>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</si>
  <si>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</si>
  <si>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</si>
  <si>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</si>
  <si>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</si>
  <si>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</si>
  <si>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</si>
  <si>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</si>
  <si>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</si>
  <si>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</si>
  <si>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</si>
  <si>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</si>
  <si>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</si>
  <si>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</si>
  <si>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</si>
  <si>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</si>
  <si>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</si>
  <si>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</si>
  <si>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</si>
  <si>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</si>
  <si>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</si>
  <si>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</si>
  <si>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</si>
  <si>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</si>
  <si>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</si>
  <si>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</si>
  <si>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</si>
  <si>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</si>
  <si>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</si>
  <si>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</si>
  <si>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</si>
  <si>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</si>
  <si>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</si>
  <si>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</si>
  <si>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</si>
  <si>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</si>
  <si>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</si>
  <si>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</si>
  <si>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</si>
  <si>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</si>
  <si>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</si>
  <si>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</si>
  <si>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</si>
  <si>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</si>
  <si>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</si>
  <si>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</si>
  <si>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</si>
  <si>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</si>
  <si>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</si>
  <si>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</si>
  <si>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</si>
  <si>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</si>
  <si>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</si>
  <si>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</si>
  <si>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</si>
  <si>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</si>
  <si>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</si>
  <si>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</si>
  <si>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</si>
  <si>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</si>
  <si>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</si>
  <si>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</si>
  <si>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</si>
  <si>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</si>
  <si>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</si>
  <si>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</si>
  <si>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</si>
  <si>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</si>
  <si>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</si>
  <si>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</si>
  <si>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</si>
  <si>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</si>
  <si>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</si>
  <si>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</si>
  <si>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</si>
  <si>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</si>
  <si>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</si>
  <si>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</si>
  <si>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</si>
  <si>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</si>
  <si>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</si>
  <si>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</si>
  <si>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</si>
  <si>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</si>
  <si>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</si>
  <si>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</si>
  <si>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</si>
  <si>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</si>
  <si>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</si>
  <si>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</si>
  <si>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</si>
  <si>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</si>
  <si>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</si>
  <si>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</si>
  <si>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</si>
  <si>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</si>
  <si>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</si>
  <si>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</si>
  <si>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</si>
  <si>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</si>
  <si>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</si>
  <si>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</si>
  <si>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</si>
  <si>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</si>
  <si>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</si>
  <si>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</si>
  <si>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</si>
  <si>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</si>
  <si>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</si>
  <si>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</si>
  <si>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</si>
  <si>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</si>
  <si>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</si>
  <si>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</si>
  <si>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</si>
  <si>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</si>
  <si>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</si>
  <si>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</si>
  <si>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</si>
  <si>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</si>
  <si>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</si>
  <si>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</si>
  <si>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</si>
  <si>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</si>
  <si>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</si>
  <si>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</si>
  <si>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</si>
  <si>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</si>
  <si>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</si>
  <si>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</si>
  <si>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</si>
  <si>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</si>
  <si>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</si>
  <si>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</si>
  <si>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</si>
  <si>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</si>
  <si>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</si>
  <si>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</si>
  <si>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</si>
  <si>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</si>
  <si>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</si>
  <si>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</si>
  <si>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</si>
  <si>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</si>
  <si>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</si>
  <si>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</si>
  <si>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</si>
  <si>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</si>
  <si>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</si>
  <si>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</si>
  <si>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</si>
  <si>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</si>
  <si>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</si>
  <si>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</si>
  <si>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</si>
  <si>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</si>
  <si>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</si>
  <si>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</si>
  <si>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</si>
  <si>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</si>
  <si>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</si>
  <si>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</si>
  <si>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</si>
  <si>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</si>
  <si>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</si>
  <si>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</si>
  <si>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</si>
  <si>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</si>
  <si>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</si>
  <si>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</si>
  <si>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</si>
  <si>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</si>
  <si>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</si>
  <si>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</si>
  <si>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</si>
  <si>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</si>
  <si>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</si>
  <si>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</si>
  <si>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</si>
  <si>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</si>
  <si>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</si>
  <si>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</si>
  <si>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</si>
  <si>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</si>
  <si>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</si>
  <si>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</si>
  <si>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</si>
  <si>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</si>
  <si>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</si>
  <si>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</si>
  <si>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</si>
  <si>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</si>
  <si>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</si>
  <si>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</si>
  <si>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</si>
  <si>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</si>
  <si>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</si>
  <si>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</si>
  <si>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</si>
  <si>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</si>
  <si>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</si>
  <si>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</si>
  <si>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</si>
  <si>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</si>
  <si>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</si>
  <si>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</si>
  <si>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</si>
  <si>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</si>
  <si>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</si>
  <si>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</si>
  <si>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</si>
  <si>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</si>
  <si>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</si>
  <si>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</si>
  <si>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</si>
  <si>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</si>
  <si>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</si>
  <si>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</si>
  <si>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</si>
  <si>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</si>
  <si>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</si>
  <si>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</si>
  <si>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</si>
  <si>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</si>
  <si>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</si>
  <si>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</si>
  <si>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</si>
  <si>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</si>
  <si>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</si>
  <si>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</si>
  <si>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</si>
  <si>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</si>
  <si>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</si>
  <si>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</si>
  <si>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</si>
  <si>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</si>
  <si>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</si>
  <si>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</si>
  <si>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</si>
  <si>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</si>
  <si>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</si>
  <si>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</si>
  <si>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</si>
  <si>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</si>
  <si>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</si>
  <si>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</si>
  <si>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</si>
  <si>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</si>
  <si>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</si>
  <si>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</si>
  <si>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</si>
  <si>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</si>
  <si>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</si>
  <si>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</si>
  <si>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</si>
  <si>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</si>
  <si>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</si>
  <si>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</si>
  <si>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</si>
  <si>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</si>
  <si>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</si>
  <si>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</si>
  <si>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</si>
  <si>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</si>
  <si>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</si>
  <si>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</si>
  <si>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</si>
  <si>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</si>
  <si>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</si>
  <si>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</si>
  <si>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</si>
  <si>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</si>
  <si>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</si>
  <si>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</si>
  <si>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</si>
  <si>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</si>
  <si>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</si>
  <si>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</si>
  <si>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</si>
  <si>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</si>
  <si>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</si>
  <si>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</si>
  <si>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</si>
  <si>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</si>
  <si>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</si>
  <si>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</si>
  <si>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</si>
  <si>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</si>
  <si>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</si>
  <si>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</si>
  <si>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</si>
  <si>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</si>
  <si>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</si>
  <si>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</si>
  <si>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</si>
  <si>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</si>
  <si>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</si>
  <si>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</si>
  <si>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</si>
  <si>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</si>
  <si>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</si>
  <si>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</si>
  <si>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</si>
  <si>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</si>
  <si>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</si>
  <si>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</si>
  <si>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</si>
  <si>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</si>
  <si>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</si>
  <si>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</si>
  <si>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</si>
  <si>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</si>
  <si>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</si>
  <si>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</si>
  <si>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</si>
  <si>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</si>
  <si>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</si>
  <si>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</si>
  <si>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</si>
  <si>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</si>
  <si>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</si>
  <si>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</si>
  <si>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</si>
  <si>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</si>
  <si>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</si>
  <si>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</si>
  <si>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</si>
  <si>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</si>
  <si>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</si>
  <si>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</si>
  <si>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</si>
  <si>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</si>
  <si>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</si>
  <si>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</si>
  <si>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</si>
  <si>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</si>
  <si>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</si>
  <si>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</si>
  <si>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</si>
  <si>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</si>
  <si>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</si>
  <si>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</si>
  <si>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</si>
  <si>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</si>
  <si>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</si>
  <si>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</si>
  <si>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</si>
  <si>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</si>
  <si>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</si>
  <si>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</si>
  <si>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</si>
  <si>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</si>
  <si>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</si>
  <si>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</si>
  <si>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</si>
  <si>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</si>
  <si>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</si>
  <si>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</si>
  <si>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</si>
  <si>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</si>
  <si>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</si>
  <si>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</si>
  <si>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</si>
  <si>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</si>
  <si>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</si>
  <si>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</si>
  <si>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</si>
  <si>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</si>
  <si>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</si>
  <si>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</si>
  <si>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</si>
  <si>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</si>
  <si>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</si>
  <si>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</si>
  <si>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</si>
  <si>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</si>
  <si>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</si>
  <si>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</si>
  <si>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</si>
  <si>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</si>
  <si>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</si>
  <si>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</si>
  <si>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</si>
  <si>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</si>
  <si>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</si>
  <si>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</si>
  <si>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</si>
  <si>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</si>
  <si>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</si>
  <si>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</si>
  <si>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</si>
  <si>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</si>
  <si>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</si>
  <si>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</si>
  <si>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</si>
  <si>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</si>
  <si>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</si>
  <si>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</si>
  <si>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</si>
  <si>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</si>
  <si>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</si>
  <si>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</si>
  <si>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</si>
  <si>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</si>
  <si>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</si>
  <si>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</si>
  <si>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</si>
  <si>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</si>
  <si>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</si>
  <si>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</si>
  <si>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</si>
  <si>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</si>
  <si>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</si>
  <si>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</si>
  <si>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</si>
  <si>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</si>
  <si>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</si>
  <si>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</si>
  <si>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</si>
  <si>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</si>
  <si>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</si>
  <si>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</si>
  <si>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</si>
  <si>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</si>
  <si>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</si>
  <si>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</si>
  <si>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</si>
  <si>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</si>
  <si>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</si>
  <si>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</si>
  <si>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</si>
  <si>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</si>
  <si>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</si>
  <si>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</si>
  <si>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</si>
  <si>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</si>
  <si>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</si>
  <si>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</si>
  <si>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</si>
  <si>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</si>
  <si>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</si>
  <si>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</si>
  <si>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</si>
  <si>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</si>
  <si>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</si>
  <si>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</si>
  <si>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</si>
  <si>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</si>
  <si>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</si>
  <si>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</si>
  <si>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</si>
  <si>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</si>
  <si>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</si>
  <si>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</si>
  <si>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</si>
  <si>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</si>
  <si>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</si>
  <si>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</si>
  <si>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</si>
  <si>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</si>
  <si>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</si>
  <si>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</si>
  <si>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</si>
  <si>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</si>
  <si>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</si>
  <si>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</si>
  <si>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</si>
  <si>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</si>
  <si>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</si>
  <si>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</si>
  <si>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</si>
  <si>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</si>
  <si>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</si>
  <si>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</si>
  <si>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</si>
  <si>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</si>
  <si>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</si>
  <si>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</si>
  <si>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</si>
  <si>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</si>
  <si>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</si>
  <si>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</si>
  <si>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</si>
  <si>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</si>
  <si>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</si>
  <si>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</si>
  <si>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</si>
  <si>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</si>
  <si>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</si>
  <si>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</si>
  <si>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</si>
  <si>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</si>
  <si>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</si>
  <si>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</si>
  <si>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</si>
  <si>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</si>
  <si>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</si>
  <si>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</si>
  <si>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</si>
  <si>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</si>
  <si>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</si>
  <si>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</si>
  <si>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</si>
  <si>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</si>
  <si>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</si>
  <si>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</si>
  <si>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</si>
  <si>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</si>
  <si>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</si>
  <si>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</si>
  <si>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</si>
  <si>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</si>
  <si>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</si>
  <si>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</si>
  <si>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</si>
  <si>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</si>
  <si>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</si>
  <si>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</si>
  <si>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</si>
  <si>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</si>
  <si>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</si>
  <si>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</si>
  <si>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</si>
  <si>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</si>
  <si>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</si>
  <si>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</si>
  <si>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</si>
  <si>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</si>
  <si>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</si>
  <si>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</si>
  <si>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</si>
  <si>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</si>
  <si>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</si>
  <si>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</si>
  <si>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</si>
  <si>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</si>
  <si>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</si>
  <si>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</si>
  <si>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</si>
  <si>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</si>
  <si>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</si>
  <si>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</si>
  <si>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</si>
  <si>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</si>
  <si>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</si>
  <si>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</si>
  <si>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</si>
  <si>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</si>
  <si>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</si>
  <si>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</si>
  <si>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</si>
  <si>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</si>
  <si>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</si>
  <si>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</si>
  <si>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</si>
  <si>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</si>
  <si>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</si>
  <si>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</si>
  <si>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</si>
  <si>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</si>
  <si>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</si>
  <si>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</si>
  <si>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</si>
  <si>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</si>
  <si>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</si>
  <si>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</si>
  <si>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</si>
  <si>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</si>
  <si>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</si>
  <si>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</si>
  <si>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</si>
  <si>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</si>
  <si>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</si>
  <si>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</si>
  <si>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</si>
  <si>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</si>
  <si>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</si>
  <si>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</si>
  <si>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</si>
  <si>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</si>
  <si>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</si>
  <si>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</si>
  <si>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</si>
  <si>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</si>
  <si>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</si>
  <si>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</si>
  <si>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</si>
  <si>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</si>
  <si>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</si>
  <si>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</si>
  <si>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</si>
  <si>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</si>
  <si>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</si>
  <si>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</si>
  <si>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</si>
  <si>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</si>
  <si>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</si>
  <si>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</si>
  <si>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</si>
  <si>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</si>
  <si>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</si>
  <si>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</si>
  <si>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</si>
  <si>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</si>
  <si>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</si>
  <si>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</si>
  <si>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</si>
  <si>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</si>
  <si>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</si>
  <si>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</si>
  <si>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</si>
  <si>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</si>
  <si>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</si>
  <si>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</si>
  <si>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</si>
  <si>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</si>
  <si>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</si>
  <si>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</si>
  <si>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</si>
  <si>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</si>
  <si>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</si>
  <si>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</si>
  <si>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</si>
  <si>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</si>
  <si>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</si>
  <si>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</si>
  <si>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</si>
  <si>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</si>
  <si>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</si>
  <si>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</si>
  <si>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</si>
  <si>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</si>
  <si>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</si>
  <si>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</si>
  <si>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</si>
  <si>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</si>
  <si>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</si>
  <si>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</si>
  <si>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</si>
  <si>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</si>
  <si>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</si>
  <si>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</si>
  <si>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</si>
  <si>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</si>
  <si>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</si>
  <si>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</si>
  <si>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</si>
  <si>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</si>
  <si>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</si>
  <si>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</si>
  <si>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</si>
  <si>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</si>
  <si>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</si>
  <si>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</si>
  <si>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</si>
  <si>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</si>
  <si>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</si>
  <si>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</si>
  <si>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</si>
  <si>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</si>
  <si>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</si>
  <si>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</si>
  <si>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</si>
  <si>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</si>
  <si>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</si>
  <si>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</si>
  <si>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</si>
  <si>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</si>
  <si>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</si>
  <si>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</si>
  <si>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</si>
  <si>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</si>
  <si>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</si>
  <si>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</si>
  <si>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</si>
  <si>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</si>
  <si>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</si>
  <si>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</si>
  <si>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</si>
  <si>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</si>
  <si>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</si>
  <si>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</si>
  <si>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</si>
  <si>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</si>
  <si>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</si>
  <si>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</si>
  <si>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</si>
  <si>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</si>
  <si>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</si>
  <si>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</si>
  <si>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</si>
  <si>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</si>
  <si>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</si>
  <si>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</si>
  <si>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</si>
  <si>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</si>
  <si>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</si>
  <si>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</si>
  <si>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</si>
  <si>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</si>
  <si>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</si>
  <si>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</si>
  <si>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</si>
  <si>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</si>
  <si>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</si>
  <si>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</si>
  <si>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</si>
  <si>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</si>
  <si>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</si>
  <si>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</si>
  <si>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</si>
  <si>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</si>
  <si>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</si>
  <si>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</si>
  <si>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</si>
  <si>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</si>
  <si>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</si>
  <si>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</si>
  <si>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</si>
  <si>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</si>
  <si>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</si>
  <si>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</si>
  <si>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</si>
  <si>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</si>
  <si>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</si>
  <si>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</si>
  <si>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</si>
  <si>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</si>
  <si>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</si>
  <si>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</si>
  <si>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</si>
  <si>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</si>
  <si>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</si>
  <si>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</si>
  <si>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</si>
  <si>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</si>
  <si>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</si>
  <si>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</si>
  <si>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</si>
  <si>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</si>
  <si>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</si>
  <si>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</si>
  <si>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</si>
  <si>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</si>
  <si>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</si>
  <si>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</si>
  <si>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</si>
  <si>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</si>
  <si>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</si>
  <si>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</si>
  <si>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</si>
  <si>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</si>
  <si>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</si>
  <si>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</si>
  <si>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</si>
  <si>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</si>
  <si>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</si>
  <si>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</si>
  <si>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</si>
  <si>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</si>
  <si>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</si>
  <si>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</si>
  <si>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</si>
  <si>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</si>
  <si>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</si>
  <si>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</si>
  <si>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</si>
  <si>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</si>
  <si>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</si>
  <si>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</si>
  <si>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</si>
  <si>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</si>
  <si>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</si>
  <si>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</si>
  <si>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</si>
  <si>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</si>
  <si>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</si>
  <si>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</si>
  <si>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</si>
  <si>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</si>
  <si>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</si>
  <si>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</si>
  <si>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</si>
  <si>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</si>
  <si>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</si>
  <si>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</si>
  <si>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</si>
  <si>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</si>
  <si>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</si>
  <si>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</si>
  <si>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</si>
  <si>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</si>
  <si>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</si>
  <si>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</si>
  <si>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</si>
  <si>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</si>
  <si>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</si>
  <si>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</si>
  <si>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</si>
  <si>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</si>
  <si>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</si>
  <si>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</si>
  <si>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</si>
  <si>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</si>
  <si>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</si>
  <si>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</si>
  <si>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</si>
  <si>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</si>
  <si>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</si>
  <si>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</si>
  <si>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</si>
  <si>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</si>
  <si>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</si>
  <si>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</si>
  <si>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</si>
  <si>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</si>
  <si>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</si>
  <si>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</si>
  <si>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</si>
  <si>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</si>
  <si>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</si>
  <si>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</si>
  <si>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</si>
  <si>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</si>
  <si>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</si>
  <si>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</si>
  <si>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</si>
  <si>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</si>
  <si>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</si>
  <si>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</si>
  <si>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</si>
  <si>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</si>
  <si>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</si>
  <si>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</si>
  <si>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</si>
  <si>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</si>
  <si>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</si>
  <si>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</si>
  <si>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</si>
  <si>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</si>
  <si>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</si>
  <si>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</si>
  <si>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</si>
  <si>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</si>
  <si>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</si>
  <si>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</si>
  <si>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</si>
  <si>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</si>
  <si>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</si>
  <si>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</si>
  <si>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</si>
  <si>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</si>
  <si>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</si>
  <si>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</si>
  <si>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</si>
  <si>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</si>
  <si>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</si>
  <si>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</si>
  <si>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</si>
  <si>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</si>
  <si>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</si>
  <si>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</si>
  <si>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</si>
  <si>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</si>
  <si>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</si>
  <si>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</si>
  <si>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</si>
  <si>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</si>
  <si>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</si>
  <si>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</si>
  <si>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</si>
  <si>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</si>
  <si>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</si>
  <si>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</si>
  <si>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</si>
  <si>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</si>
  <si>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</si>
  <si>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</si>
  <si>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</si>
  <si>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</si>
  <si>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</si>
  <si>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</si>
  <si>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</si>
  <si>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</si>
  <si>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</si>
  <si>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</si>
  <si>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</si>
  <si>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</si>
  <si>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</si>
  <si>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</si>
  <si>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</si>
  <si>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</si>
  <si>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</si>
  <si>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</si>
  <si>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</si>
  <si>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</si>
  <si>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</si>
  <si>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</si>
  <si>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</si>
  <si>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</si>
  <si>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</si>
  <si>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</si>
  <si>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</si>
  <si>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</si>
  <si>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</si>
  <si>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</si>
  <si>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</si>
  <si>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</si>
  <si>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</si>
  <si>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</si>
  <si>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</si>
  <si>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</si>
  <si>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</si>
  <si>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</si>
  <si>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</si>
  <si>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</si>
  <si>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</si>
  <si>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</si>
  <si>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</si>
  <si>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</si>
  <si>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</si>
  <si>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</si>
  <si>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</si>
  <si>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</si>
  <si>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</si>
  <si>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</si>
  <si>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</si>
  <si>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</si>
  <si>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</si>
  <si>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</si>
  <si>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</si>
  <si>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</si>
  <si>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</si>
  <si>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</si>
  <si>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</si>
  <si>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</si>
  <si>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</si>
  <si>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</si>
  <si>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</si>
  <si>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</si>
  <si>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</si>
  <si>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</si>
  <si>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</si>
  <si>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</si>
  <si>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</si>
  <si>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</si>
  <si>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</si>
  <si>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</si>
  <si>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</si>
  <si>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</si>
  <si>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</si>
  <si>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</si>
  <si>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</si>
  <si>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</si>
  <si>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</si>
  <si>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</si>
  <si>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</si>
  <si>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</si>
  <si>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</si>
  <si>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</si>
  <si>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</si>
  <si>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</si>
  <si>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</si>
  <si>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</si>
  <si>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</si>
  <si>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</si>
  <si>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</si>
  <si>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</si>
  <si>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</si>
  <si>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</si>
  <si>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</si>
  <si>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</si>
  <si>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</si>
  <si>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</si>
  <si>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</si>
  <si>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</si>
  <si>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</si>
  <si>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</si>
  <si>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</si>
  <si>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</si>
  <si>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</si>
  <si>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</si>
  <si>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</si>
  <si>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</si>
  <si>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</si>
  <si>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</si>
  <si>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</si>
  <si>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</si>
  <si>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</si>
  <si>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</si>
  <si>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</si>
  <si>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</si>
  <si>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</si>
  <si>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</si>
  <si>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</si>
  <si>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</si>
  <si>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</si>
  <si>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</si>
  <si>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</si>
  <si>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</si>
  <si>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</si>
  <si>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</si>
  <si>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</si>
  <si>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</si>
  <si>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</si>
  <si>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</si>
  <si>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</si>
  <si>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</si>
  <si>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</si>
  <si>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</si>
  <si>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</si>
  <si>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</si>
  <si>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</si>
  <si>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</si>
  <si>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</si>
  <si>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</si>
  <si>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</si>
  <si>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</si>
  <si>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</si>
  <si>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</si>
  <si>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</si>
  <si>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</si>
  <si>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</si>
  <si>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</si>
  <si>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</si>
  <si>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</si>
  <si>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</si>
  <si>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</si>
  <si>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</si>
  <si>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</si>
  <si>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</si>
  <si>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</si>
  <si>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</si>
  <si>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</si>
  <si>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</si>
  <si>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</si>
  <si>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</si>
  <si>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</si>
  <si>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</si>
  <si>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</si>
  <si>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</si>
  <si>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</si>
  <si>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</si>
  <si>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</si>
  <si>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</si>
  <si>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</si>
  <si>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</si>
  <si>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</si>
  <si>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</si>
  <si>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</si>
  <si>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</si>
  <si>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</si>
  <si>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</si>
  <si>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</si>
  <si>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</si>
  <si>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</si>
  <si>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</si>
  <si>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</si>
  <si>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</si>
  <si>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</si>
  <si>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</si>
  <si>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</si>
  <si>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</si>
  <si>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</si>
  <si>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</si>
  <si>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</si>
  <si>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</si>
  <si>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</si>
  <si>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</si>
  <si>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</si>
  <si>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</si>
  <si>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</si>
  <si>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</si>
  <si>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</si>
  <si>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</si>
  <si>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</si>
  <si>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</si>
  <si>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</si>
  <si>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</si>
  <si>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</si>
  <si>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</si>
  <si>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</si>
  <si>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</si>
  <si>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</si>
  <si>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</si>
  <si>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</si>
  <si>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</si>
  <si>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</si>
  <si>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</si>
  <si>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</si>
  <si>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</si>
  <si>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</si>
  <si>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</si>
  <si>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</si>
  <si>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</si>
  <si>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</si>
  <si>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</si>
  <si>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</si>
  <si>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</si>
  <si>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</si>
  <si>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</si>
  <si>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</si>
  <si>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</si>
  <si>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</si>
  <si>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</si>
  <si>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</si>
  <si>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</si>
  <si>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</si>
  <si>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</si>
  <si>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</si>
  <si>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</si>
  <si>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</si>
  <si>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</si>
  <si>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</si>
  <si>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</si>
  <si>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</si>
  <si>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</si>
  <si>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</si>
  <si>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</si>
  <si>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</si>
  <si>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</si>
  <si>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</si>
  <si>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</si>
  <si>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</si>
  <si>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</si>
  <si>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</si>
  <si>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</si>
  <si>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</si>
  <si>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</si>
  <si>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</si>
  <si>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</si>
  <si>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</si>
  <si>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</si>
  <si>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</si>
  <si>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</si>
  <si>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</si>
  <si>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</si>
  <si>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</si>
  <si>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</si>
  <si>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</si>
  <si>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</si>
  <si>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</si>
  <si>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</si>
  <si>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</si>
  <si>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</si>
  <si>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</si>
  <si>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</si>
  <si>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</si>
  <si>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</si>
  <si>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</si>
  <si>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</si>
  <si>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</si>
  <si>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</si>
  <si>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</si>
  <si>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</si>
  <si>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</si>
  <si>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</si>
  <si>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</si>
  <si>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</si>
  <si>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</si>
  <si>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</si>
  <si>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</si>
  <si>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</si>
  <si>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</si>
  <si>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</si>
  <si>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</si>
  <si>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</si>
  <si>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</si>
  <si>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</si>
  <si>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</si>
  <si>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</si>
  <si>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</si>
  <si>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</si>
  <si>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</si>
  <si>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</si>
  <si>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</si>
  <si>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</si>
  <si>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</si>
  <si>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</si>
  <si>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</si>
  <si>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</si>
  <si>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</si>
  <si>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</si>
  <si>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</si>
  <si>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</si>
  <si>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</si>
  <si>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</si>
  <si>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</si>
  <si>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</si>
  <si>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</si>
  <si>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</si>
  <si>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</si>
  <si>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</si>
  <si>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</si>
  <si>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</si>
  <si>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</si>
  <si>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</si>
  <si>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</si>
  <si>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</si>
  <si>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</si>
  <si>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</si>
  <si>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</si>
  <si>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</si>
  <si>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</si>
  <si>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</si>
  <si>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</si>
  <si>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</si>
  <si>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</si>
  <si>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</si>
  <si>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</si>
  <si>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</si>
  <si>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</si>
  <si>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</si>
  <si>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</si>
  <si>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</si>
  <si>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</si>
  <si>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</si>
  <si>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</si>
  <si>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</si>
  <si>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</si>
  <si>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</si>
  <si>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</si>
  <si>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</si>
  <si>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</si>
  <si>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</si>
  <si>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</si>
  <si>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</si>
  <si>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</si>
  <si>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</si>
  <si>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</si>
  <si>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</si>
  <si>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</si>
  <si>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</si>
  <si>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</si>
  <si>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</si>
  <si>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</si>
  <si>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</si>
  <si>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</si>
  <si>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</si>
  <si>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</si>
  <si>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</si>
  <si>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</si>
  <si>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</si>
  <si>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</si>
  <si>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</si>
  <si>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</si>
  <si>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</si>
  <si>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</si>
  <si>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</si>
  <si>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</si>
  <si>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</si>
  <si>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</si>
  <si>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</si>
  <si>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</si>
  <si>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</si>
  <si>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</si>
  <si>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</si>
  <si>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</si>
  <si>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</si>
  <si>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</si>
  <si>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</si>
  <si>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</si>
  <si>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</si>
  <si>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</si>
  <si>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</si>
  <si>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</si>
  <si>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</si>
  <si>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</si>
  <si>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</si>
  <si>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</si>
  <si>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</si>
  <si>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</si>
  <si>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</si>
  <si>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</si>
  <si>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</si>
  <si>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</si>
  <si>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</si>
  <si>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</si>
  <si>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</si>
  <si>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</si>
  <si>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</si>
  <si>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</si>
  <si>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</si>
  <si>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</si>
  <si>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</si>
  <si>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</si>
  <si>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</si>
  <si>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</si>
  <si>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</si>
  <si>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</si>
  <si>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</si>
  <si>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</si>
  <si>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</si>
  <si>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</si>
  <si>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</si>
  <si>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</si>
  <si>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</si>
  <si>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</si>
  <si>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</si>
  <si>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</si>
  <si>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</si>
  <si>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</si>
  <si>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</si>
  <si>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</si>
  <si>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</si>
  <si>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</si>
  <si>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</si>
  <si>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</si>
  <si>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</si>
  <si>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</si>
  <si>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</si>
  <si>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</si>
  <si>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</si>
  <si>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</si>
  <si>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</si>
  <si>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</si>
  <si>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</si>
  <si>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</si>
  <si>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</si>
  <si>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</si>
  <si>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</si>
  <si>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</si>
  <si>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</si>
  <si>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</si>
  <si>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</si>
  <si>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</si>
  <si>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</si>
  <si>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</si>
  <si>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</si>
  <si>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</si>
  <si>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</si>
  <si>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</si>
  <si>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</si>
  <si>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</si>
  <si>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</si>
  <si>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</si>
  <si>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</si>
  <si>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</si>
  <si>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</si>
  <si>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</si>
  <si>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</si>
  <si>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</si>
  <si>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</si>
  <si>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</si>
  <si>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</si>
  <si>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</si>
  <si>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</si>
  <si>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</si>
  <si>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</si>
  <si>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</si>
  <si>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</si>
  <si>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</si>
  <si>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</si>
  <si>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</si>
  <si>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</si>
  <si>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</si>
  <si>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</si>
  <si>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</si>
  <si>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</si>
  <si>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</si>
  <si>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</si>
  <si>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</si>
  <si>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</si>
  <si>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</si>
  <si>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</si>
  <si>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</si>
  <si>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</si>
  <si>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</si>
  <si>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</si>
  <si>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</si>
  <si>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</si>
  <si>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</si>
  <si>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</si>
  <si>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</si>
  <si>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</si>
  <si>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</si>
  <si>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</si>
  <si>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</si>
  <si>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</si>
  <si>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</si>
  <si>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</si>
  <si>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</si>
  <si>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</si>
  <si>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</si>
  <si>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</si>
  <si>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</si>
  <si>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</si>
  <si>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</si>
  <si>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</si>
  <si>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</si>
  <si>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</si>
  <si>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</si>
  <si>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</si>
  <si>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</si>
  <si>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</si>
  <si>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</si>
  <si>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</si>
  <si>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</si>
  <si>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</si>
  <si>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</si>
  <si>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</si>
  <si>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</si>
  <si>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</si>
  <si>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</si>
  <si>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</si>
  <si>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</si>
  <si>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</si>
  <si>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</si>
  <si>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</si>
  <si>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</si>
  <si>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</si>
  <si>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</si>
  <si>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</si>
  <si>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</si>
  <si>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</si>
  <si>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</si>
  <si>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</si>
  <si>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</si>
  <si>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</si>
  <si>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</si>
  <si>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</si>
  <si>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</si>
  <si>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</si>
  <si>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</si>
  <si>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</si>
  <si>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</si>
  <si>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</si>
  <si>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</si>
  <si>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</si>
  <si>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</si>
  <si>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</si>
  <si>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</si>
  <si>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</si>
  <si>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</si>
  <si>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</si>
  <si>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</si>
  <si>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</si>
  <si>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</si>
  <si>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</si>
  <si>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</si>
  <si>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</si>
  <si>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</si>
  <si>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</si>
  <si>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</si>
  <si>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</si>
  <si>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</si>
  <si>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</si>
  <si>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</si>
  <si>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</si>
  <si>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</si>
  <si>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</si>
  <si>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</si>
  <si>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</si>
  <si>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</si>
  <si>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</si>
  <si>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</si>
  <si>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</si>
  <si>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</si>
  <si>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</si>
  <si>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</si>
  <si>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</si>
  <si>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</si>
  <si>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</si>
  <si>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</si>
  <si>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</si>
  <si>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</si>
  <si>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</si>
  <si>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</si>
  <si>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</si>
  <si>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</si>
  <si>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</si>
  <si>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</si>
  <si>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</si>
  <si>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</si>
  <si>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</si>
  <si>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</si>
  <si>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</si>
  <si>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</si>
  <si>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</si>
  <si>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</si>
  <si>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</si>
  <si>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</si>
  <si>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</si>
  <si>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</si>
  <si>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</si>
  <si>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</si>
  <si>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</si>
  <si>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</si>
  <si>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</si>
  <si>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</si>
  <si>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</si>
  <si>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</si>
  <si>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</si>
  <si>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</si>
  <si>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</si>
  <si>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</si>
  <si>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</si>
  <si>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</si>
  <si>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</si>
  <si>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</si>
  <si>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</si>
  <si>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</si>
  <si>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</si>
  <si>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</si>
  <si>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</si>
  <si>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</si>
  <si>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</si>
  <si>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</si>
  <si>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</si>
  <si>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</si>
  <si>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</si>
  <si>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</si>
  <si>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</si>
  <si>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</si>
  <si>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</si>
  <si>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</si>
  <si>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</si>
  <si>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</si>
  <si>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</si>
  <si>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</si>
  <si>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</si>
  <si>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</si>
  <si>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</si>
  <si>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</si>
  <si>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</si>
  <si>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</si>
  <si>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</si>
  <si>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</si>
  <si>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</si>
  <si>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</si>
  <si>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</si>
  <si>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</si>
  <si>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</si>
  <si>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</si>
  <si>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</si>
  <si>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</si>
  <si>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</si>
  <si>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</si>
  <si>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</si>
  <si>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</si>
  <si>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</si>
  <si>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</si>
  <si>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</si>
  <si>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</si>
  <si>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</si>
  <si>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</si>
  <si>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</si>
  <si>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</si>
  <si>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</si>
  <si>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</si>
  <si>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</si>
  <si>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</si>
  <si>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</si>
  <si>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</si>
  <si>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</si>
  <si>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</si>
  <si>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</si>
  <si>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</si>
  <si>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</si>
  <si>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</si>
  <si>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</si>
  <si>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</si>
  <si>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</si>
  <si>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</si>
  <si>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</si>
  <si>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</si>
  <si>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</si>
  <si>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</si>
  <si>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</si>
  <si>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</si>
  <si>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</si>
  <si>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</si>
  <si>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</si>
  <si>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</si>
  <si>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</si>
  <si>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</si>
  <si>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</si>
  <si>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</si>
  <si>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</si>
  <si>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</si>
  <si>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</si>
  <si>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</si>
  <si>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</si>
  <si>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</si>
  <si>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</si>
  <si>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</si>
  <si>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</si>
  <si>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</si>
  <si>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</si>
  <si>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</si>
  <si>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</si>
  <si>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</si>
  <si>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</si>
  <si>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</si>
  <si>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</si>
  <si>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</si>
  <si>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</si>
  <si>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</si>
  <si>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</si>
  <si>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</si>
  <si>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</si>
  <si>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</si>
  <si>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</si>
  <si>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</si>
  <si>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</si>
  <si>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</si>
  <si>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</si>
  <si>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</si>
  <si>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</si>
  <si>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</si>
  <si>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</si>
  <si>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</si>
  <si>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</si>
  <si>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</si>
  <si>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</si>
  <si>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</si>
  <si>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</si>
  <si>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</si>
  <si>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</si>
  <si>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</si>
  <si>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</si>
  <si>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</si>
  <si>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</si>
  <si>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</si>
  <si>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</si>
  <si>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</si>
  <si>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</si>
  <si>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</si>
  <si>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</si>
  <si>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</si>
  <si>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</si>
  <si>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</si>
  <si>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</si>
  <si>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</si>
  <si>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</si>
  <si>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</si>
  <si>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</si>
  <si>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</si>
  <si>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</si>
  <si>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</si>
  <si>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</si>
  <si>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</si>
  <si>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</si>
  <si>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</si>
  <si>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</si>
  <si>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</si>
  <si>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</si>
  <si>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</si>
  <si>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</si>
  <si>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</si>
  <si>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</si>
  <si>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</si>
  <si>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</si>
  <si>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</si>
  <si>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</si>
  <si>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</si>
  <si>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</si>
  <si>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</si>
  <si>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</si>
  <si>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</si>
  <si>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</si>
  <si>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</si>
  <si>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</si>
  <si>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</si>
  <si>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</si>
  <si>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</si>
  <si>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</si>
  <si>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</si>
  <si>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</si>
  <si>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</si>
  <si>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</si>
  <si>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</si>
  <si>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</si>
  <si>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</si>
  <si>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</si>
  <si>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</si>
  <si>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</si>
  <si>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</si>
  <si>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</si>
  <si>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</si>
  <si>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</si>
  <si>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</si>
  <si>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</si>
  <si>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</si>
  <si>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</si>
  <si>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</si>
  <si>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</si>
  <si>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</si>
  <si>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</si>
  <si>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</si>
  <si>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</si>
  <si>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</si>
  <si>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</si>
  <si>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</si>
  <si>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</si>
  <si>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</si>
  <si>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</si>
  <si>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</si>
  <si>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</si>
  <si>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</si>
  <si>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</si>
  <si>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</si>
  <si>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</si>
  <si>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</si>
  <si>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</si>
  <si>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</si>
  <si>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</si>
  <si>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</si>
  <si>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</si>
  <si>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</si>
  <si>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</si>
  <si>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</si>
  <si>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</si>
  <si>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</si>
  <si>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</si>
  <si>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</si>
  <si>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</si>
  <si>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</si>
  <si>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</si>
  <si>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</si>
  <si>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</si>
  <si>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</si>
  <si>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</si>
  <si>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</si>
  <si>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</si>
  <si>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</si>
  <si>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</si>
  <si>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</si>
  <si>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</si>
  <si>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</si>
  <si>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</si>
  <si>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</si>
  <si>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</si>
  <si>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</si>
  <si>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</si>
  <si>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</si>
  <si>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</si>
  <si>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</si>
  <si>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</si>
  <si>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</si>
  <si>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</si>
  <si>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</si>
  <si>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</si>
  <si>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</si>
  <si>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</si>
  <si>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</si>
  <si>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</si>
  <si>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</si>
  <si>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</si>
  <si>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</si>
  <si>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</si>
  <si>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</si>
  <si>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</si>
  <si>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</si>
  <si>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</si>
  <si>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</si>
  <si>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</si>
  <si>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</si>
  <si>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</si>
  <si>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</si>
  <si>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</si>
  <si>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</si>
  <si>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</si>
  <si>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</si>
  <si>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</si>
  <si>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</si>
  <si>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</si>
  <si>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</si>
  <si>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</si>
  <si>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</si>
  <si>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</si>
  <si>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</si>
  <si>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</si>
  <si>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</si>
  <si>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</si>
  <si>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</si>
  <si>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</si>
  <si>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</si>
  <si>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</si>
  <si>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</si>
  <si>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</si>
  <si>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</si>
  <si>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</si>
  <si>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</si>
  <si>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</si>
  <si>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</si>
  <si>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</si>
  <si>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</si>
  <si>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</si>
  <si>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</si>
  <si>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</si>
  <si>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</si>
  <si>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</si>
  <si>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</si>
  <si>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</si>
  <si>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</si>
  <si>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</si>
  <si>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</si>
  <si>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</si>
  <si>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</si>
  <si>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</si>
  <si>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</si>
  <si>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</si>
  <si>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</si>
  <si>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</si>
  <si>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</si>
  <si>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</si>
  <si>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</si>
  <si>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</si>
  <si>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</si>
  <si>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</si>
  <si>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</si>
  <si>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</si>
  <si>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</si>
  <si>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</si>
  <si>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</si>
  <si>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</si>
  <si>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</si>
  <si>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</si>
  <si>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</si>
  <si>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</si>
  <si>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</si>
  <si>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</si>
  <si>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</si>
  <si>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</si>
  <si>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</si>
  <si>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</si>
  <si>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</si>
  <si>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</si>
  <si>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</si>
  <si>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</si>
  <si>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</si>
  <si>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</si>
  <si>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</si>
  <si>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</si>
  <si>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</si>
  <si>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</si>
  <si>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</si>
  <si>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</si>
  <si>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</si>
  <si>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</si>
  <si>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</si>
  <si>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</si>
  <si>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</si>
  <si>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</si>
  <si>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</si>
  <si>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</si>
  <si>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</si>
  <si>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</si>
  <si>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</si>
  <si>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</si>
  <si>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</si>
  <si>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</si>
  <si>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</si>
  <si>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</si>
  <si>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</si>
  <si>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</si>
  <si>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</si>
  <si>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</si>
  <si>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</si>
  <si>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</si>
  <si>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</si>
  <si>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</si>
  <si>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</si>
  <si>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</si>
  <si>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</si>
  <si>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</si>
  <si>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</si>
  <si>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</si>
  <si>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</si>
  <si>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</si>
  <si>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</si>
  <si>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</si>
  <si>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</si>
  <si>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</si>
  <si>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</si>
  <si>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</si>
  <si>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</si>
  <si>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</si>
  <si>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</si>
  <si>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</si>
  <si>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</si>
  <si>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</si>
  <si>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</si>
  <si>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</si>
  <si>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</si>
  <si>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</si>
  <si>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</si>
  <si>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</si>
  <si>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</si>
  <si>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</si>
  <si>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</si>
  <si>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</si>
  <si>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</si>
  <si>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</si>
  <si>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</si>
  <si>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</si>
  <si>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</si>
  <si>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</si>
  <si>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</si>
  <si>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</si>
  <si>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</si>
  <si>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</si>
  <si>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</si>
  <si>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</si>
  <si>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</si>
  <si>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</si>
  <si>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</si>
  <si>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</si>
  <si>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</si>
  <si>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</si>
  <si>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</si>
  <si>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</si>
  <si>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</si>
  <si>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</si>
  <si>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</si>
  <si>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</si>
  <si>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</si>
  <si>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</si>
  <si>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</si>
  <si>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</si>
  <si>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</si>
  <si>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</si>
  <si>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</si>
  <si>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</si>
  <si>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</si>
  <si>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</si>
  <si>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</si>
  <si>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</si>
  <si>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</si>
  <si>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</si>
  <si>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</si>
  <si>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</si>
  <si>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</si>
  <si>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</si>
  <si>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</si>
  <si>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</si>
  <si>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</si>
  <si>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</si>
  <si>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</si>
  <si>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</si>
  <si>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</si>
  <si>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</si>
  <si>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</si>
  <si>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</si>
  <si>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</si>
  <si>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</si>
  <si>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</si>
  <si>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</si>
  <si>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</si>
  <si>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</si>
  <si>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</si>
  <si>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</si>
  <si>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</si>
  <si>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</si>
  <si>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</si>
  <si>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</si>
  <si>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</si>
  <si>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</si>
  <si>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</si>
  <si>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</si>
  <si>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</si>
  <si>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</si>
  <si>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</si>
  <si>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</si>
  <si>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</si>
  <si>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</si>
  <si>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</si>
  <si>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</si>
  <si>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</si>
  <si>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</si>
  <si>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</si>
  <si>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</si>
  <si>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</si>
  <si>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</si>
  <si>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</si>
  <si>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</si>
  <si>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</si>
  <si>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</si>
  <si>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</si>
  <si>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</si>
  <si>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</si>
  <si>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</si>
  <si>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</si>
  <si>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</si>
  <si>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</si>
  <si>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</si>
  <si>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</si>
  <si>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</si>
  <si>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</si>
  <si>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</si>
  <si>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</si>
  <si>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</si>
  <si>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</si>
  <si>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</si>
  <si>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</si>
  <si>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</si>
  <si>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</si>
  <si>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</si>
  <si>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</si>
  <si>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</si>
  <si>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</si>
  <si>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</si>
  <si>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</si>
  <si>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</si>
  <si>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</si>
  <si>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</si>
  <si>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</si>
  <si>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</si>
  <si>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</si>
  <si>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</si>
  <si>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</si>
  <si>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</si>
  <si>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</si>
  <si>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</si>
  <si>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</si>
  <si>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</si>
  <si>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</si>
  <si>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</si>
  <si>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</si>
  <si>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</si>
  <si>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</si>
  <si>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</si>
  <si>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</si>
  <si>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</si>
  <si>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</si>
  <si>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</si>
  <si>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</si>
  <si>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</si>
  <si>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</si>
  <si>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</si>
  <si>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</si>
  <si>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</si>
  <si>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</si>
  <si>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</si>
  <si>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</si>
  <si>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</si>
  <si>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</si>
  <si>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</si>
  <si>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</si>
  <si>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</si>
  <si>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</si>
  <si>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</si>
  <si>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</si>
  <si>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</si>
  <si>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</si>
  <si>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</si>
  <si>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</si>
  <si>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</si>
  <si>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</si>
  <si>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</si>
  <si>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</si>
  <si>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</si>
  <si>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</si>
  <si>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</si>
  <si>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</si>
  <si>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</si>
  <si>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</si>
  <si>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</si>
  <si>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</si>
  <si>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</si>
  <si>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</si>
  <si>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</si>
  <si>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</si>
  <si>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</si>
  <si>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</si>
  <si>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</si>
  <si>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</si>
  <si>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</si>
  <si>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</si>
  <si>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</si>
  <si>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</si>
  <si>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</si>
  <si>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</si>
  <si>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</si>
  <si>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</si>
  <si>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</si>
  <si>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</si>
  <si>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</si>
  <si>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</si>
  <si>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</si>
  <si>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</si>
  <si>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</si>
  <si>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</si>
  <si>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</si>
  <si>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</si>
  <si>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</si>
  <si>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</si>
  <si>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</si>
  <si>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</si>
  <si>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</si>
  <si>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</si>
  <si>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</si>
  <si>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</si>
  <si>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</si>
  <si>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</si>
  <si>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</si>
  <si>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</si>
  <si>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</si>
  <si>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</si>
  <si>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</si>
  <si>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</si>
  <si>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</si>
  <si>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</si>
  <si>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</si>
  <si>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</si>
  <si>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</si>
  <si>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</si>
  <si>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</si>
  <si>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</si>
  <si>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</si>
  <si>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</si>
  <si>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</si>
  <si>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</si>
  <si>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</si>
  <si>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</si>
  <si>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</si>
  <si>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</si>
  <si>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</si>
  <si>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</si>
  <si>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</si>
  <si>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</si>
  <si>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</si>
  <si>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</si>
  <si>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</si>
  <si>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</si>
  <si>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</si>
  <si>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</si>
  <si>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</si>
  <si>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</si>
  <si>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</si>
  <si>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</si>
  <si>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</si>
  <si>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</si>
  <si>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</si>
  <si>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</si>
  <si>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</si>
  <si>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</si>
  <si>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</si>
  <si>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</si>
  <si>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</si>
  <si>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</si>
  <si>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</si>
  <si>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</si>
  <si>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</si>
  <si>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</si>
  <si>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</si>
  <si>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</si>
  <si>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</si>
  <si>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</si>
  <si>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</si>
  <si>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</si>
  <si>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</si>
  <si>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</si>
  <si>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</si>
  <si>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</si>
  <si>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</si>
  <si>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</si>
  <si>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</si>
  <si>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</si>
  <si>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</si>
  <si>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</si>
  <si>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</si>
  <si>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</si>
  <si>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</si>
  <si>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</si>
  <si>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</si>
  <si>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</si>
  <si>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</si>
  <si>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</si>
  <si>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</si>
  <si>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</si>
  <si>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</si>
  <si>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</si>
  <si>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</si>
  <si>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</si>
  <si>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</si>
  <si>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</si>
  <si>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</si>
  <si>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</si>
  <si>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</si>
  <si>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</si>
  <si>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</si>
  <si>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</si>
  <si>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</si>
  <si>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</si>
  <si>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</si>
  <si>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</si>
  <si>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</si>
  <si>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</si>
  <si>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</si>
  <si>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</si>
  <si>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</si>
  <si>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</si>
  <si>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</si>
  <si>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</si>
  <si>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</si>
  <si>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</si>
  <si>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</si>
  <si>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</si>
  <si>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</si>
  <si>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</si>
  <si>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</si>
  <si>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</si>
  <si>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</si>
  <si>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</si>
  <si>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</si>
  <si>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</si>
  <si>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</si>
  <si>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</si>
  <si>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</si>
  <si>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</si>
  <si>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</si>
  <si>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</si>
  <si>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</si>
  <si>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</si>
  <si>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</si>
  <si>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</si>
  <si>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</si>
  <si>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</si>
  <si>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</si>
  <si>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</si>
  <si>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</si>
  <si>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</si>
  <si>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</si>
  <si>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</si>
  <si>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</si>
  <si>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</si>
  <si>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</si>
  <si>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</si>
  <si>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</si>
  <si>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</si>
  <si>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</si>
  <si>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</si>
  <si>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</si>
  <si>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</si>
  <si>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</si>
  <si>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</si>
  <si>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</si>
  <si>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</si>
  <si>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</si>
  <si>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</si>
  <si>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</si>
  <si>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</si>
  <si>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</si>
  <si>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</si>
  <si>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</si>
  <si>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</si>
  <si>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</si>
  <si>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</si>
  <si>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</si>
  <si>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</si>
  <si>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</si>
  <si>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</si>
  <si>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</si>
  <si>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</si>
  <si>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</si>
  <si>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</si>
  <si>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</si>
  <si>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</si>
  <si>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</si>
  <si>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</si>
  <si>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</si>
  <si>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</si>
  <si>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</si>
  <si>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</si>
  <si>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</si>
  <si>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</si>
  <si>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</si>
  <si>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</si>
  <si>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</si>
  <si>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</si>
  <si>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</si>
  <si>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</si>
  <si>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</si>
  <si>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</si>
  <si>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</si>
  <si>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</si>
  <si>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</si>
  <si>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</si>
  <si>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</si>
  <si>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</si>
  <si>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</si>
  <si>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</si>
  <si>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</si>
  <si>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</si>
  <si>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</si>
  <si>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</si>
  <si>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</si>
  <si>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</si>
  <si>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</si>
  <si>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</si>
  <si>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</si>
  <si>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</si>
  <si>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</si>
  <si>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</si>
  <si>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</si>
  <si>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</si>
  <si>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</si>
  <si>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</si>
  <si>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</si>
  <si>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</si>
  <si>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</si>
  <si>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</si>
  <si>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</si>
  <si>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</si>
  <si>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</si>
  <si>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</si>
  <si>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</si>
  <si>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</si>
  <si>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</si>
  <si>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</si>
  <si>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</si>
  <si>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</si>
  <si>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</si>
  <si>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</si>
  <si>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</si>
  <si>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</si>
  <si>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</si>
  <si>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</si>
  <si>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</si>
  <si>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</si>
  <si>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</si>
  <si>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</si>
  <si>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</si>
  <si>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</si>
  <si>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</si>
  <si>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</si>
  <si>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</si>
  <si>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</si>
  <si>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</si>
  <si>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</si>
  <si>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</si>
  <si>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</si>
  <si>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</si>
  <si>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</si>
  <si>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</si>
  <si>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</si>
  <si>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</si>
  <si>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</si>
  <si>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</si>
  <si>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</si>
  <si>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</si>
  <si>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</si>
  <si>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</si>
  <si>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</si>
  <si>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</si>
  <si>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</si>
  <si>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</si>
  <si>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</si>
  <si>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</si>
  <si>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</si>
  <si>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</si>
  <si>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</si>
  <si>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</si>
  <si>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</si>
  <si>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</si>
  <si>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</si>
  <si>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</si>
  <si>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</si>
  <si>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</si>
  <si>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</si>
  <si>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</si>
  <si>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</si>
  <si>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</si>
  <si>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</si>
  <si>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</si>
  <si>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</si>
  <si>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</si>
  <si>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</si>
  <si>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</si>
  <si>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</si>
  <si>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</si>
  <si>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</si>
  <si>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</si>
  <si>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</si>
  <si>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</si>
  <si>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</si>
  <si>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</si>
  <si>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</si>
  <si>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</si>
  <si>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</si>
  <si>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</si>
  <si>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</si>
  <si>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</si>
  <si>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</si>
  <si>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</si>
  <si>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</si>
  <si>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</si>
  <si>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</si>
  <si>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</si>
  <si>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</si>
  <si>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</si>
  <si>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</si>
  <si>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</si>
  <si>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</si>
  <si>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</si>
  <si>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</si>
  <si>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</si>
  <si>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</si>
  <si>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</si>
  <si>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</si>
  <si>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</si>
  <si>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</si>
  <si>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</si>
  <si>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</si>
  <si>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</si>
  <si>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</si>
  <si>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</si>
  <si>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</si>
  <si>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</si>
  <si>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</si>
  <si>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</si>
  <si>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</si>
  <si>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</si>
  <si>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</si>
  <si>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</si>
  <si>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</si>
  <si>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</si>
  <si>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</si>
  <si>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</si>
  <si>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</si>
  <si>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</si>
  <si>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</si>
  <si>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</si>
  <si>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</si>
  <si>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</si>
  <si>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</si>
  <si>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</si>
  <si>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</si>
  <si>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</si>
  <si>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</si>
  <si>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</si>
  <si>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</si>
  <si>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</si>
  <si>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</si>
  <si>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</si>
  <si>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</si>
  <si>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</si>
  <si>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</si>
  <si>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</si>
  <si>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</si>
  <si>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</si>
  <si>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</si>
  <si>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</si>
  <si>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</si>
  <si>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</si>
  <si>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</si>
  <si>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</si>
  <si>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</si>
  <si>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</si>
  <si>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</si>
  <si>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</si>
  <si>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</si>
  <si>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</si>
  <si>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</si>
  <si>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</si>
  <si>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</si>
  <si>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</si>
  <si>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</si>
  <si>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</si>
  <si>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</si>
  <si>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</si>
  <si>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</si>
  <si>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</si>
  <si>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</si>
  <si>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</si>
  <si>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</si>
  <si>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</si>
  <si>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</si>
  <si>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</si>
  <si>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</si>
  <si>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</si>
  <si>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</si>
  <si>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</si>
  <si>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</si>
  <si>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</si>
  <si>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</si>
  <si>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</si>
  <si>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</si>
  <si>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</si>
  <si>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</si>
  <si>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</si>
  <si>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</si>
  <si>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</si>
  <si>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</si>
  <si>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</si>
  <si>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</si>
  <si>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</si>
  <si>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</si>
  <si>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</si>
  <si>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</si>
  <si>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</si>
  <si>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</si>
  <si>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</si>
  <si>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</si>
  <si>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</si>
  <si>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</si>
  <si>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</si>
  <si>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</si>
  <si>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</si>
  <si>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</si>
  <si>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</si>
  <si>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</si>
  <si>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</si>
  <si>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</si>
  <si>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</si>
  <si>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</si>
  <si>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</si>
  <si>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</si>
  <si>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</si>
  <si>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</si>
  <si>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</si>
  <si>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</si>
  <si>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</si>
  <si>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</si>
  <si>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</si>
  <si>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</si>
  <si>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</si>
  <si>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</si>
  <si>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</si>
  <si>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</si>
  <si>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</si>
  <si>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</si>
  <si>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</si>
  <si>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</si>
  <si>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</si>
  <si>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</si>
  <si>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</si>
  <si>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</si>
  <si>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</si>
  <si>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</si>
  <si>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</si>
  <si>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</si>
  <si>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</si>
  <si>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</si>
  <si>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</si>
  <si>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</si>
  <si>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</si>
  <si>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</si>
  <si>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</si>
  <si>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</si>
  <si>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</si>
  <si>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</si>
  <si>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</si>
  <si>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</si>
  <si>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</si>
  <si>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</si>
  <si>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</si>
  <si>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</si>
  <si>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</si>
  <si>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</si>
  <si>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</si>
  <si>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</si>
  <si>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</si>
  <si>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</si>
  <si>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</si>
  <si>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</si>
  <si>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</si>
  <si>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</si>
  <si>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</si>
  <si>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</si>
  <si>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</si>
  <si>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</si>
  <si>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</si>
  <si>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</si>
  <si>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</si>
  <si>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</si>
  <si>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</si>
  <si>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</si>
  <si>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</si>
  <si>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</si>
  <si>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</si>
  <si>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</si>
  <si>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</si>
  <si>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</si>
  <si>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</si>
  <si>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</si>
  <si>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</si>
  <si>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</si>
  <si>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</si>
  <si>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</si>
  <si>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</si>
  <si>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</si>
  <si>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</si>
  <si>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</si>
  <si>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</si>
  <si>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</si>
  <si>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</si>
  <si>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</si>
  <si>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</si>
  <si>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</si>
  <si>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</si>
  <si>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</si>
  <si>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</si>
  <si>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</si>
  <si>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</si>
  <si>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</si>
  <si>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</si>
  <si>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</si>
  <si>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</si>
  <si>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</si>
  <si>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</si>
  <si>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</si>
  <si>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</si>
  <si>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</si>
  <si>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</si>
  <si>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</si>
  <si>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</si>
  <si>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</si>
  <si>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</si>
  <si>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</si>
  <si>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</si>
  <si>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</si>
  <si>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</si>
  <si>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</si>
  <si>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</si>
  <si>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</si>
  <si>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</si>
  <si>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</si>
  <si>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</si>
  <si>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</si>
  <si>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</si>
  <si>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</si>
  <si>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</si>
  <si>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</si>
  <si>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</si>
  <si>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</si>
  <si>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</si>
  <si>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</si>
  <si>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</si>
  <si>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</si>
  <si>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</si>
  <si>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</si>
  <si>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</si>
  <si>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</si>
  <si>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</si>
  <si>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</si>
  <si>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</si>
  <si>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</si>
  <si>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</si>
  <si>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</si>
  <si>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</si>
  <si>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</si>
  <si>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</si>
  <si>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</si>
  <si>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</si>
  <si>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</si>
  <si>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</si>
  <si>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</si>
  <si>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</si>
  <si>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</si>
  <si>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</si>
  <si>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</si>
  <si>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</si>
  <si>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</si>
  <si>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</si>
  <si>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</si>
  <si>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</si>
  <si>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</si>
  <si>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</si>
  <si>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</si>
  <si>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</si>
  <si>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</si>
  <si>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</si>
  <si>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</si>
  <si>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</si>
  <si>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</si>
  <si>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</si>
  <si>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</si>
  <si>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</si>
  <si>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</si>
  <si>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</si>
  <si>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</si>
  <si>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</si>
  <si>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</si>
  <si>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</si>
  <si>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</si>
  <si>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</si>
  <si>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</si>
  <si>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</si>
  <si>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</si>
  <si>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</si>
  <si>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</si>
  <si>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</si>
  <si>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</si>
  <si>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</si>
  <si>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</si>
  <si>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</si>
  <si>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</si>
  <si>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</si>
  <si>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</si>
  <si>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</si>
  <si>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</si>
  <si>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</si>
  <si>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</si>
  <si>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</si>
  <si>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</si>
  <si>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</si>
  <si>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</si>
  <si>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</si>
  <si>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</si>
  <si>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</si>
  <si>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</si>
  <si>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</si>
  <si>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</si>
  <si>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</si>
  <si>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</si>
  <si>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</si>
  <si>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</si>
  <si>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</si>
  <si>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</si>
  <si>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</si>
  <si>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</si>
  <si>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</si>
  <si>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</si>
  <si>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</si>
  <si>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</si>
  <si>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</si>
  <si>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</si>
  <si>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</si>
  <si>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</si>
  <si>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</si>
  <si>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</si>
  <si>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</si>
  <si>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</si>
  <si>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</si>
  <si>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</si>
  <si>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</si>
  <si>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</si>
  <si>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</si>
  <si>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</si>
  <si>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</si>
  <si>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</si>
  <si>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</si>
  <si>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</si>
  <si>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</si>
  <si>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</si>
  <si>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</si>
  <si>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</si>
  <si>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</si>
  <si>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</si>
  <si>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</si>
  <si>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</si>
  <si>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</si>
  <si>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</si>
  <si>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</si>
  <si>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</si>
  <si>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</si>
  <si>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</si>
  <si>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</si>
  <si>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</si>
  <si>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</si>
  <si>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</si>
  <si>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</si>
  <si>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</si>
  <si>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</si>
  <si>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</si>
  <si>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</si>
  <si>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</si>
  <si>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</si>
  <si>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</si>
  <si>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</si>
  <si>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</si>
  <si>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</si>
  <si>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</si>
  <si>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</si>
  <si>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</si>
  <si>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</si>
  <si>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</si>
  <si>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</si>
  <si>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</si>
  <si>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</si>
  <si>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</si>
  <si>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</si>
  <si>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</si>
  <si>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</si>
  <si>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</si>
  <si>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</si>
  <si>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</si>
  <si>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</si>
  <si>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</si>
  <si>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</si>
  <si>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</si>
  <si>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</si>
  <si>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</si>
  <si>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</si>
  <si>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</si>
  <si>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</si>
  <si>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</si>
  <si>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</si>
  <si>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</si>
  <si>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</si>
  <si>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</si>
  <si>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</si>
  <si>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</si>
  <si>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</si>
  <si>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</si>
  <si>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</si>
  <si>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</si>
  <si>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</si>
  <si>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</si>
  <si>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</si>
  <si>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</si>
  <si>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</si>
  <si>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</si>
  <si>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</si>
  <si>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</si>
  <si>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</si>
  <si>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</si>
  <si>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</si>
  <si>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</si>
  <si>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</si>
  <si>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</si>
  <si>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</si>
  <si>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</si>
  <si>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</si>
  <si>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</si>
  <si>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</si>
  <si>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</si>
  <si>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</si>
  <si>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</si>
  <si>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</si>
  <si>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</si>
  <si>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</si>
  <si>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</si>
  <si>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</si>
  <si>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</si>
  <si>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</si>
  <si>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</si>
  <si>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</si>
  <si>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</si>
  <si>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</si>
  <si>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</si>
  <si>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</si>
  <si>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</si>
  <si>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</si>
  <si>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</si>
  <si>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</si>
  <si>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</si>
  <si>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</si>
  <si>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</si>
  <si>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</si>
  <si>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</si>
  <si>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</si>
  <si>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</si>
  <si>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</si>
  <si>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</si>
  <si>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</si>
  <si>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</si>
  <si>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</si>
  <si>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</si>
  <si>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</si>
  <si>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</si>
  <si>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</si>
  <si>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</si>
  <si>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</si>
  <si>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</si>
  <si>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</si>
  <si>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</si>
  <si>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</si>
  <si>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</si>
  <si>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</si>
  <si>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</si>
  <si>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</si>
  <si>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</si>
  <si>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</si>
  <si>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</si>
  <si>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</si>
  <si>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</si>
  <si>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</si>
  <si>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</si>
  <si>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</si>
  <si>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</si>
  <si>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</si>
  <si>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</si>
  <si>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</si>
  <si>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</si>
  <si>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</si>
  <si>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</si>
  <si>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</si>
  <si>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</si>
  <si>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</si>
  <si>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</si>
  <si>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</si>
  <si>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</si>
  <si>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</si>
  <si>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</si>
  <si>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</si>
  <si>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</si>
  <si>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</si>
  <si>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</si>
  <si>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</si>
  <si>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</si>
  <si>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</si>
  <si>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</si>
  <si>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</si>
  <si>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</si>
  <si>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</si>
  <si>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</si>
  <si>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</si>
  <si>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</si>
  <si>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</si>
  <si>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</si>
  <si>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</si>
  <si>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</si>
  <si>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</si>
  <si>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</si>
  <si>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</si>
  <si>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</si>
  <si>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</si>
  <si>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</si>
  <si>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</si>
  <si>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</si>
  <si>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</si>
  <si>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</si>
  <si>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</si>
  <si>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</si>
  <si>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</si>
  <si>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</si>
  <si>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</si>
  <si>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</si>
  <si>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</si>
  <si>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</si>
  <si>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</si>
  <si>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</si>
  <si>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</si>
  <si>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</si>
  <si>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</si>
  <si>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</si>
  <si>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</si>
  <si>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</si>
  <si>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</si>
  <si>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</si>
  <si>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</si>
  <si>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</si>
  <si>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</si>
  <si>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</si>
  <si>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</si>
  <si>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</si>
  <si>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</si>
  <si>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</si>
  <si>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</si>
  <si>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</si>
  <si>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</si>
  <si>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</si>
  <si>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</si>
  <si>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</si>
  <si>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</si>
  <si>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</si>
  <si>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</si>
  <si>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</si>
  <si>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</si>
  <si>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</si>
  <si>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</si>
  <si>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</si>
  <si>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</si>
  <si>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</si>
  <si>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</si>
  <si>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</si>
  <si>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</si>
  <si>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</si>
  <si>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</si>
  <si>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</si>
  <si>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</si>
  <si>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</si>
  <si>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</si>
  <si>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</si>
  <si>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</si>
  <si>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</si>
  <si>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</si>
  <si>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</si>
  <si>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</si>
  <si>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</si>
  <si>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</si>
  <si>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</si>
  <si>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</si>
  <si>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</si>
  <si>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</si>
  <si>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</si>
  <si>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</si>
  <si>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</si>
  <si>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</si>
  <si>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</si>
  <si>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</si>
  <si>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</si>
  <si>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</si>
  <si>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</si>
  <si>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</si>
  <si>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</si>
  <si>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</si>
  <si>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</si>
  <si>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</si>
  <si>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</si>
  <si>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</si>
  <si>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</si>
  <si>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</si>
  <si>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</si>
  <si>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</si>
  <si>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</si>
  <si>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</si>
  <si>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</si>
  <si>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</si>
  <si>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</si>
  <si>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</si>
  <si>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</si>
  <si>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</si>
  <si>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</si>
  <si>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</si>
  <si>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</si>
  <si>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</si>
  <si>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</si>
  <si>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</si>
  <si>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</si>
  <si>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</si>
  <si>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</si>
  <si>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</si>
  <si>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</si>
  <si>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</si>
  <si>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</si>
  <si>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</si>
  <si>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</si>
  <si>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</si>
  <si>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</si>
  <si>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</si>
  <si>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</si>
  <si>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</si>
  <si>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</si>
  <si>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</si>
  <si>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</si>
  <si>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</si>
  <si>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</si>
  <si>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</si>
  <si>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</si>
  <si>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</si>
  <si>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</si>
  <si>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</si>
  <si>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</si>
  <si>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</si>
  <si>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</si>
  <si>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</si>
  <si>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</si>
  <si>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</si>
  <si>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</si>
  <si>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</si>
  <si>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</si>
  <si>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</si>
  <si>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</si>
  <si>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</si>
  <si>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</si>
  <si>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</si>
  <si>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</si>
  <si>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</si>
  <si>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</si>
  <si>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</si>
  <si>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</si>
  <si>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</si>
  <si>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</si>
  <si>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</si>
  <si>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</si>
  <si>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</si>
  <si>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</si>
  <si>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</si>
  <si>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</si>
  <si>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</si>
  <si>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</si>
  <si>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</si>
  <si>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</si>
  <si>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</si>
  <si>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</si>
  <si>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</si>
  <si>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</si>
  <si>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</si>
  <si>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</si>
  <si>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</si>
  <si>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</si>
  <si>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</si>
  <si>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</si>
  <si>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</si>
  <si>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</si>
  <si>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</si>
  <si>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</si>
  <si>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</si>
  <si>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</si>
  <si>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</si>
  <si>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</si>
  <si>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</si>
  <si>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</si>
  <si>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</si>
  <si>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</si>
  <si>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</si>
  <si>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</si>
  <si>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</si>
  <si>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</si>
  <si>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</si>
  <si>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</si>
  <si>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</si>
  <si>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</si>
  <si>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</si>
  <si>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</si>
  <si>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</si>
  <si>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</si>
  <si>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</si>
  <si>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</si>
  <si>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</si>
  <si>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</si>
  <si>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</si>
  <si>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</si>
  <si>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</si>
  <si>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</si>
  <si>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</si>
  <si>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</si>
  <si>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</si>
  <si>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</si>
  <si>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</si>
  <si>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</si>
  <si>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</si>
  <si>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</si>
  <si>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</si>
  <si>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</si>
  <si>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</si>
  <si>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</si>
  <si>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</si>
  <si>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</si>
  <si>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</si>
  <si>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</si>
  <si>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</si>
  <si>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</si>
  <si>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</si>
  <si>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</si>
  <si>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</si>
  <si>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</si>
  <si>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</si>
  <si>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</si>
  <si>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</si>
  <si>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</si>
  <si>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</si>
  <si>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</si>
  <si>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</si>
  <si>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</si>
  <si>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</si>
  <si>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</si>
  <si>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</si>
  <si>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</si>
  <si>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</si>
  <si>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</si>
  <si>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</si>
  <si>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</si>
  <si>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</si>
  <si>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</si>
  <si>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</si>
  <si>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</si>
  <si>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</si>
  <si>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</si>
  <si>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</si>
  <si>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</si>
  <si>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</si>
  <si>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</si>
  <si>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</si>
  <si>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</si>
  <si>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</si>
  <si>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</si>
  <si>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</si>
  <si>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</si>
  <si>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</si>
  <si>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</si>
  <si>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</si>
  <si>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</si>
  <si>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</si>
  <si>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</si>
  <si>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</si>
  <si>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</si>
  <si>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</si>
  <si>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</si>
  <si>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</si>
  <si>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</si>
  <si>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</si>
  <si>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</si>
  <si>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</si>
  <si>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</si>
  <si>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</si>
  <si>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</si>
  <si>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</si>
  <si>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</si>
  <si>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</si>
  <si>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</si>
  <si>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</si>
  <si>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</si>
  <si>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</si>
  <si>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</si>
  <si>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</si>
  <si>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</si>
  <si>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</si>
  <si>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</si>
  <si>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</si>
  <si>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</si>
  <si>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</si>
  <si>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</si>
  <si>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</si>
  <si>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</si>
  <si>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</si>
  <si>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</si>
  <si>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</si>
  <si>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</si>
  <si>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</si>
  <si>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</si>
  <si>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</si>
  <si>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</si>
  <si>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</si>
  <si>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</si>
  <si>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</si>
  <si>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</si>
  <si>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</si>
  <si>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</si>
  <si>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</si>
  <si>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</si>
  <si>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</si>
  <si>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</si>
  <si>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</si>
  <si>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</si>
  <si>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</si>
  <si>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</si>
  <si>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</si>
  <si>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</si>
  <si>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</si>
  <si>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</si>
  <si>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</si>
  <si>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</si>
  <si>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</si>
  <si>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</si>
  <si>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</si>
  <si>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</si>
  <si>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</si>
  <si>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</si>
  <si>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</si>
  <si>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</si>
  <si>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</si>
  <si>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</si>
  <si>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</si>
  <si>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</si>
  <si>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</si>
  <si>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</si>
  <si>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</si>
  <si>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</si>
  <si>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</si>
  <si>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</si>
  <si>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</si>
  <si>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</si>
  <si>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</si>
  <si>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</si>
  <si>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</si>
  <si>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</si>
  <si>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</si>
  <si>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</si>
  <si>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</si>
  <si>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</si>
  <si>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</si>
  <si>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</si>
  <si>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</si>
  <si>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</si>
  <si>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</si>
  <si>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</si>
  <si>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</si>
  <si>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</si>
  <si>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</si>
  <si>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</si>
  <si>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</si>
  <si>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</si>
  <si>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</si>
  <si>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</si>
  <si>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</si>
  <si>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</si>
  <si>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</si>
  <si>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</si>
  <si>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</si>
  <si>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</si>
  <si>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</si>
  <si>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</si>
  <si>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</si>
  <si>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</si>
  <si>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</si>
  <si>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</si>
  <si>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</si>
  <si>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</si>
  <si>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</si>
  <si>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</si>
  <si>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</si>
  <si>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</si>
  <si>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</si>
  <si>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</si>
  <si>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</si>
  <si>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</si>
  <si>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</si>
  <si>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</si>
  <si>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</si>
  <si>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</si>
  <si>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</si>
  <si>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</si>
  <si>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</si>
  <si>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</si>
  <si>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</si>
  <si>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</si>
  <si>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</si>
  <si>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</si>
  <si>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</si>
  <si>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</si>
  <si>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</si>
  <si>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</si>
  <si>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</si>
  <si>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</si>
  <si>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</si>
  <si>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</si>
  <si>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</si>
  <si>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</si>
  <si>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</si>
  <si>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</si>
  <si>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</si>
  <si>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</si>
  <si>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</si>
  <si>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</si>
  <si>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</si>
  <si>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</si>
  <si>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</si>
  <si>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</si>
  <si>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</si>
  <si>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</si>
  <si>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</si>
  <si>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</si>
  <si>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</si>
  <si>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</si>
  <si>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</si>
  <si>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</si>
  <si>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</si>
  <si>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</si>
  <si>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</si>
  <si>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</si>
  <si>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</si>
  <si>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</si>
  <si>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</si>
  <si>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</si>
  <si>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</si>
  <si>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</si>
  <si>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</si>
  <si>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</si>
  <si>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</si>
  <si>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</si>
  <si>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</si>
  <si>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</si>
  <si>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</si>
  <si>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</si>
  <si>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</si>
  <si>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</si>
  <si>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</si>
  <si>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</si>
  <si>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</si>
  <si>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</si>
  <si>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</si>
  <si>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</si>
  <si>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</si>
  <si>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</si>
  <si>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</si>
  <si>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</si>
  <si>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</si>
  <si>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</si>
  <si>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</si>
  <si>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</si>
  <si>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</si>
  <si>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</si>
  <si>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</si>
  <si>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</si>
  <si>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</si>
  <si>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</si>
  <si>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</si>
  <si>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</si>
  <si>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</si>
  <si>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</si>
  <si>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</si>
  <si>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</si>
  <si>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</si>
  <si>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</si>
  <si>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</si>
  <si>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</si>
  <si>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</si>
  <si>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</si>
  <si>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</si>
  <si>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</si>
  <si>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</si>
  <si>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</si>
  <si>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</si>
  <si>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</si>
  <si>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</si>
  <si>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</si>
  <si>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</si>
  <si>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</si>
  <si>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</si>
  <si>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</si>
  <si>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</si>
  <si>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</si>
  <si>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</si>
  <si>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</si>
  <si>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</si>
  <si>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</si>
  <si>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</si>
  <si>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</si>
  <si>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</si>
  <si>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</si>
  <si>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</si>
  <si>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</si>
  <si>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</si>
  <si>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</si>
  <si>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</si>
  <si>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</si>
  <si>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</si>
  <si>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</si>
  <si>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</si>
  <si>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</si>
  <si>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</si>
  <si>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</si>
  <si>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</si>
  <si>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</si>
  <si>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</si>
  <si>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</si>
  <si>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</si>
  <si>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</si>
  <si>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</si>
  <si>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</si>
  <si>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</si>
  <si>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</si>
  <si>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</si>
  <si>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</si>
  <si>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</si>
  <si>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</si>
  <si>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</si>
  <si>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</si>
  <si>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</si>
  <si>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</si>
  <si>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</si>
  <si>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</si>
  <si>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</si>
  <si>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</si>
  <si>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</si>
  <si>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</si>
  <si>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</si>
  <si>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</si>
  <si>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</si>
  <si>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</si>
  <si>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</si>
  <si>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</si>
  <si>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</si>
  <si>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</si>
  <si>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</si>
  <si>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</si>
  <si>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</si>
  <si>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</si>
  <si>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</si>
  <si>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</si>
  <si>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</si>
  <si>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</si>
  <si>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</si>
  <si>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</si>
  <si>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</si>
  <si>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</si>
  <si>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</si>
  <si>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</si>
  <si>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</si>
  <si>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</si>
  <si>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</si>
  <si>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</si>
  <si>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</si>
  <si>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</si>
  <si>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</si>
  <si>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</si>
  <si>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</si>
  <si>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</si>
  <si>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</si>
  <si>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</si>
  <si>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</si>
  <si>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</si>
  <si>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</si>
  <si>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</si>
  <si>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</si>
  <si>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</si>
  <si>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</si>
  <si>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</si>
  <si>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</si>
  <si>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</si>
  <si>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</si>
  <si>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</si>
  <si>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</si>
  <si>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</si>
  <si>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</si>
  <si>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</si>
  <si>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</si>
  <si>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</si>
  <si>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</si>
  <si>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</si>
  <si>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</si>
  <si>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</si>
  <si>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</si>
  <si>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</si>
  <si>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</si>
  <si>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</si>
  <si>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</si>
  <si>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</si>
  <si>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</si>
  <si>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</si>
  <si>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</si>
  <si>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</si>
  <si>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</si>
  <si>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</si>
  <si>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</si>
  <si>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</si>
  <si>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</si>
  <si>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</si>
  <si>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</si>
  <si>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</si>
  <si>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</si>
  <si>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</si>
  <si>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</si>
  <si>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</si>
  <si>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</si>
  <si>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</si>
  <si>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</si>
  <si>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</si>
  <si>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</si>
  <si>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</si>
  <si>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</si>
  <si>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</si>
  <si>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</si>
  <si>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</si>
  <si>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</si>
  <si>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</si>
  <si>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</si>
  <si>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</si>
  <si>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</si>
  <si>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</si>
  <si>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</si>
  <si>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</si>
  <si>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</si>
  <si>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</si>
  <si>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</si>
  <si>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</si>
  <si>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</si>
  <si>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</si>
  <si>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</si>
  <si>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</si>
  <si>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</si>
  <si>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</si>
  <si>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</si>
  <si>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</si>
  <si>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</si>
  <si>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</si>
  <si>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</si>
  <si>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</si>
  <si>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</si>
  <si>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</si>
  <si>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</si>
  <si>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</si>
  <si>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</si>
  <si>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</si>
  <si>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</si>
  <si>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</si>
  <si>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</si>
  <si>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</si>
  <si>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</si>
  <si>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</si>
  <si>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</si>
  <si>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</si>
  <si>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</si>
  <si>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</si>
  <si>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</si>
  <si>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</si>
  <si>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</si>
  <si>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</si>
  <si>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</si>
  <si>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</si>
  <si>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</si>
  <si>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</si>
  <si>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</si>
  <si>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</si>
  <si>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</si>
  <si>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</si>
  <si>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</si>
  <si>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</si>
  <si>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</si>
  <si>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</si>
  <si>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</si>
  <si>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</si>
  <si>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</si>
  <si>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</si>
  <si>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</si>
  <si>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</si>
  <si>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</si>
  <si>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</si>
  <si>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</si>
  <si>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</si>
  <si>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</si>
  <si>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</si>
  <si>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</si>
  <si>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</si>
  <si>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</si>
  <si>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</si>
  <si>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</si>
  <si>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</si>
  <si>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</si>
  <si>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</si>
  <si>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</si>
  <si>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</si>
  <si>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</si>
  <si>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</si>
  <si>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</si>
  <si>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</si>
  <si>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</si>
  <si>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</si>
  <si>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</si>
  <si>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</si>
  <si>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</si>
  <si>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</si>
  <si>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</si>
  <si>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</si>
  <si>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</si>
  <si>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</si>
  <si>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</si>
  <si>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</si>
  <si>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</si>
  <si>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</si>
  <si>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</si>
  <si>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</si>
  <si>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</si>
  <si>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</si>
  <si>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</si>
  <si>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</si>
  <si>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</si>
  <si>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</si>
  <si>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</si>
  <si>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</si>
  <si>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</si>
  <si>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</si>
  <si>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</si>
  <si>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</si>
  <si>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</si>
  <si>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</si>
  <si>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</si>
  <si>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</si>
  <si>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</si>
  <si>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</si>
  <si>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</si>
  <si>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</si>
  <si>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</si>
  <si>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</si>
  <si>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</si>
  <si>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</si>
  <si>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</si>
  <si>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</si>
  <si>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</si>
  <si>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</si>
  <si>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</si>
  <si>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</si>
  <si>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</si>
  <si>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</si>
  <si>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</si>
  <si>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</si>
  <si>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</si>
  <si>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</si>
  <si>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</si>
  <si>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</si>
  <si>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</si>
  <si>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</si>
  <si>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</si>
  <si>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</si>
  <si>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</si>
  <si>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</si>
  <si>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</si>
  <si>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</si>
  <si>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</si>
  <si>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</si>
  <si>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</si>
  <si>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</si>
  <si>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</si>
  <si>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</si>
  <si>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</si>
  <si>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</si>
  <si>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</si>
  <si>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</si>
  <si>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</si>
  <si>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</si>
  <si>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</si>
  <si>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</si>
  <si>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</si>
  <si>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</si>
  <si>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</si>
  <si>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</si>
  <si>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</si>
  <si>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</si>
  <si>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</si>
  <si>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</si>
  <si>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</si>
  <si>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</si>
  <si>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</si>
  <si>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</si>
  <si>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</si>
  <si>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</si>
  <si>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</si>
  <si>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</si>
  <si>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</si>
  <si>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</si>
  <si>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</si>
  <si>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</si>
  <si>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</si>
  <si>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</si>
  <si>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</si>
  <si>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</si>
  <si>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</si>
  <si>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</si>
  <si>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</si>
  <si>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</si>
  <si>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</si>
  <si>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</si>
  <si>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</si>
  <si>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</si>
  <si>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</si>
  <si>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</si>
  <si>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</si>
  <si>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</si>
  <si>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</si>
  <si>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</si>
  <si>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</si>
  <si>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</si>
  <si>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</si>
  <si>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</si>
  <si>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</si>
  <si>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</si>
  <si>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</si>
  <si>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</si>
  <si>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</si>
  <si>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</si>
  <si>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</si>
  <si>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</si>
  <si>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</si>
  <si>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</si>
  <si>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</si>
  <si>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</si>
  <si>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</si>
  <si>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</si>
  <si>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</si>
  <si>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</si>
  <si>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</si>
  <si>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</si>
  <si>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</si>
  <si>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</si>
  <si>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</si>
  <si>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</si>
  <si>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</si>
  <si>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</si>
  <si>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</si>
  <si>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</si>
  <si>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</si>
  <si>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</si>
  <si>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</si>
  <si>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</si>
  <si>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</si>
  <si>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</si>
  <si>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</si>
  <si>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</si>
  <si>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</si>
  <si>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</si>
  <si>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</si>
  <si>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</si>
  <si>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</si>
  <si>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</si>
  <si>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</si>
  <si>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</si>
  <si>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</si>
  <si>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</si>
  <si>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</si>
  <si>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</si>
  <si>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</si>
  <si>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</si>
  <si>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</si>
  <si>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</si>
  <si>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</si>
  <si>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</si>
  <si>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</si>
  <si>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</si>
  <si>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</si>
  <si>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</si>
  <si>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</si>
  <si>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</si>
  <si>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</si>
  <si>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</si>
  <si>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</si>
  <si>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</si>
  <si>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</si>
  <si>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</si>
  <si>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</si>
  <si>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</si>
  <si>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</si>
  <si>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</si>
  <si>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</si>
  <si>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</si>
  <si>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</si>
  <si>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</si>
  <si>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</si>
  <si>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</si>
  <si>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</si>
  <si>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</si>
  <si>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</si>
  <si>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</si>
  <si>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</si>
  <si>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</si>
  <si>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</si>
  <si>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</si>
  <si>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</si>
  <si>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</si>
  <si>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</si>
  <si>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</si>
  <si>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</si>
  <si>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</si>
  <si>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</si>
  <si>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</si>
  <si>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</si>
  <si>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</si>
  <si>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</si>
  <si>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</si>
  <si>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</si>
  <si>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</si>
  <si>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</si>
  <si>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</si>
  <si>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</si>
  <si>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</si>
  <si>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</si>
  <si>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</si>
  <si>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</si>
  <si>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</si>
  <si>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</si>
  <si>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</si>
  <si>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</si>
  <si>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</si>
  <si>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</si>
  <si>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</si>
  <si>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</si>
  <si>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</si>
  <si>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</si>
  <si>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</si>
  <si>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</si>
  <si>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</si>
  <si>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</si>
  <si>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</si>
  <si>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</si>
  <si>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</si>
  <si>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</si>
  <si>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</si>
  <si>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</si>
  <si>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</si>
  <si>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</si>
  <si>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</si>
  <si>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</si>
  <si>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</si>
  <si>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</si>
  <si>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</si>
  <si>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</si>
  <si>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</si>
  <si>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</si>
  <si>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</si>
  <si>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</si>
  <si>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</si>
  <si>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</si>
  <si>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</si>
  <si>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</si>
  <si>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</si>
  <si>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</si>
  <si>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</si>
  <si>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</si>
  <si>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</si>
  <si>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</si>
  <si>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</si>
  <si>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</si>
  <si>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</si>
  <si>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</si>
  <si>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</si>
  <si>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</si>
  <si>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</si>
  <si>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</si>
  <si>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</si>
  <si>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</si>
  <si>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</si>
  <si>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</si>
  <si>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</si>
  <si>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</si>
  <si>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</si>
  <si>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</si>
  <si>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</si>
  <si>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</si>
  <si>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</si>
  <si>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</si>
  <si>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</si>
  <si>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</si>
  <si>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</si>
  <si>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</si>
  <si>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</si>
  <si>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</si>
  <si>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</si>
  <si>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</si>
  <si>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</si>
  <si>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</si>
  <si>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</si>
  <si>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</si>
  <si>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</si>
  <si>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</si>
  <si>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</si>
  <si>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</si>
  <si>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</si>
  <si>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</si>
  <si>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</si>
  <si>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</si>
  <si>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</si>
  <si>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</si>
  <si>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</si>
  <si>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</si>
  <si>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</si>
  <si>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</si>
  <si>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</si>
  <si>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</si>
  <si>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</si>
  <si>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</si>
  <si>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</si>
  <si>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</si>
  <si>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</si>
  <si>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</si>
  <si>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</si>
  <si>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</si>
  <si>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</si>
  <si>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</si>
  <si>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</si>
  <si>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</si>
  <si>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</si>
  <si>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</si>
  <si>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</si>
  <si>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</si>
  <si>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</si>
  <si>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</si>
  <si>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</si>
  <si>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</si>
  <si>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</si>
  <si>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</si>
  <si>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</si>
  <si>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</si>
  <si>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</si>
  <si>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</si>
  <si>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</si>
  <si>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</si>
  <si>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</si>
  <si>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</si>
  <si>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</si>
  <si>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</si>
  <si>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</si>
  <si>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</si>
  <si>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</si>
  <si>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</si>
  <si>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</si>
  <si>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</si>
  <si>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</si>
  <si>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</si>
  <si>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</si>
  <si>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</si>
  <si>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</si>
  <si>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</si>
  <si>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</si>
  <si>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</si>
  <si>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</si>
  <si>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</si>
  <si>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</si>
  <si>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</si>
  <si>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</si>
  <si>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</si>
  <si>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</si>
  <si>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</si>
  <si>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</si>
  <si>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</si>
  <si>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</si>
  <si>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</si>
  <si>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</si>
  <si>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</si>
  <si>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</si>
  <si>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</si>
  <si>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</si>
  <si>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</si>
  <si>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</si>
  <si>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</si>
  <si>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</si>
  <si>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</si>
  <si>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</si>
  <si>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</si>
  <si>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</si>
  <si>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</si>
  <si>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</si>
  <si>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</si>
  <si>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</si>
  <si>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</si>
  <si>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</si>
  <si>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</si>
  <si>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</si>
  <si>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</si>
  <si>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</si>
  <si>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</si>
  <si>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</si>
  <si>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</si>
  <si>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</si>
  <si>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</si>
  <si>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</si>
  <si>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</si>
  <si>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</si>
  <si>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</si>
  <si>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</si>
  <si>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</si>
  <si>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</si>
  <si>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</si>
  <si>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</si>
  <si>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</si>
  <si>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</si>
  <si>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</si>
  <si>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</si>
  <si>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</si>
  <si>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</si>
  <si>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</si>
  <si>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</si>
  <si>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</si>
  <si>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</si>
  <si>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</si>
  <si>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</si>
  <si>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</si>
  <si>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</si>
  <si>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</si>
  <si>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</si>
  <si>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</si>
  <si>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</si>
  <si>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</si>
  <si>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</si>
  <si>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</si>
  <si>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</si>
  <si>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</si>
  <si>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</si>
  <si>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</si>
  <si>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</si>
  <si>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</si>
  <si>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</si>
  <si>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</si>
  <si>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</si>
  <si>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</si>
  <si>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</si>
  <si>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</si>
  <si>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</si>
  <si>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</si>
  <si>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</si>
  <si>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</si>
  <si>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</si>
  <si>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</si>
  <si>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</si>
  <si>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</si>
  <si>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</si>
  <si>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</si>
  <si>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</si>
  <si>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</si>
  <si>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</si>
  <si>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</si>
  <si>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</si>
  <si>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</si>
  <si>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</si>
  <si>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</si>
  <si>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</si>
  <si>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</si>
  <si>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</si>
  <si>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</si>
  <si>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</si>
  <si>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</si>
  <si>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</si>
  <si>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</si>
  <si>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</si>
  <si>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</si>
  <si>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</si>
  <si>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</si>
  <si>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</si>
  <si>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</si>
  <si>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</si>
  <si>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</si>
  <si>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</si>
  <si>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</si>
  <si>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</si>
  <si>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</si>
  <si>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</si>
  <si>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</si>
  <si>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</si>
  <si>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</si>
  <si>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</si>
  <si>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</si>
  <si>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</si>
  <si>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</si>
  <si>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</si>
  <si>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</si>
  <si>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</si>
  <si>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</si>
  <si>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</si>
  <si>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</si>
  <si>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</si>
  <si>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</si>
  <si>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</si>
  <si>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</si>
  <si>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</si>
  <si>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</si>
  <si>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</si>
  <si>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</si>
  <si>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</si>
  <si>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</si>
  <si>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</si>
  <si>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</si>
  <si>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</si>
  <si>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</si>
  <si>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</si>
  <si>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</si>
  <si>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</si>
  <si>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</si>
  <si>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</si>
  <si>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</si>
  <si>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</si>
  <si>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</si>
  <si>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</si>
  <si>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</si>
  <si>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</si>
  <si>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</si>
  <si>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</si>
  <si>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</si>
  <si>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</si>
  <si>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</si>
  <si>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</si>
  <si>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</si>
  <si>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</si>
  <si>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</si>
  <si>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</si>
  <si>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</si>
  <si>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</si>
  <si>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</si>
  <si>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</si>
  <si>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</si>
  <si>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</si>
  <si>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</si>
  <si>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</si>
  <si>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</si>
  <si>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</si>
  <si>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</si>
  <si>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</si>
  <si>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</si>
  <si>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</si>
  <si>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</si>
  <si>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</si>
  <si>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</si>
  <si>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</si>
  <si>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</si>
  <si>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</si>
  <si>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</si>
  <si>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</si>
  <si>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</si>
  <si>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</si>
  <si>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</si>
  <si>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</si>
  <si>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</si>
  <si>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</si>
  <si>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</si>
  <si>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</si>
  <si>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</si>
  <si>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</si>
  <si>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</si>
  <si>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</si>
  <si>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</si>
  <si>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</si>
  <si>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</si>
  <si>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</si>
  <si>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</si>
  <si>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</si>
  <si>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</si>
  <si>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</si>
  <si>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</si>
  <si>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</si>
  <si>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</si>
  <si>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</si>
  <si>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</si>
  <si>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</si>
  <si>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</si>
  <si>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</si>
  <si>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</si>
  <si>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</si>
  <si>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</si>
  <si>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</si>
  <si>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</si>
  <si>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</si>
  <si>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</si>
  <si>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</si>
  <si>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</si>
  <si>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</si>
  <si>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</si>
  <si>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</si>
  <si>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</si>
  <si>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</si>
  <si>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</si>
  <si>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</si>
  <si>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</si>
  <si>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</si>
  <si>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</si>
  <si>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</si>
  <si>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</si>
  <si>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</si>
  <si>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</si>
  <si>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</si>
  <si>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</si>
  <si>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</si>
  <si>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</si>
  <si>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</si>
  <si>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</si>
  <si>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</si>
  <si>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</si>
  <si>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</si>
  <si>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</si>
  <si>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</si>
  <si>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</si>
  <si>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</si>
  <si>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</si>
  <si>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</si>
  <si>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</si>
  <si>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</si>
  <si>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</si>
  <si>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</si>
  <si>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</si>
  <si>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</si>
  <si>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</si>
  <si>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</si>
  <si>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</si>
  <si>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</si>
  <si>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</si>
  <si>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</si>
  <si>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</si>
  <si>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</si>
  <si>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</si>
  <si>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</si>
  <si>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</si>
  <si>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</si>
  <si>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</si>
  <si>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</si>
  <si>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</si>
  <si>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</si>
  <si>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</si>
  <si>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</si>
  <si>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</si>
  <si>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</si>
  <si>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</si>
  <si>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</si>
  <si>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</si>
  <si>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</si>
  <si>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</si>
  <si>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</si>
  <si>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</si>
  <si>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</si>
  <si>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</si>
  <si>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</si>
  <si>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</si>
  <si>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</si>
  <si>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</si>
  <si>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</si>
  <si>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</si>
  <si>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</si>
  <si>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</si>
  <si>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</si>
  <si>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</si>
  <si>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</si>
  <si>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</si>
  <si>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</si>
  <si>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</si>
  <si>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</si>
  <si>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</si>
  <si>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</si>
  <si>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</si>
  <si>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</si>
  <si>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</si>
  <si>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</si>
  <si>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</si>
  <si>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</si>
  <si>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</si>
  <si>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</si>
  <si>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</si>
  <si>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</si>
  <si>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</si>
  <si>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</si>
  <si>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</si>
  <si>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</si>
  <si>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</si>
  <si>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</si>
  <si>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</si>
  <si>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</si>
  <si>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</si>
  <si>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</si>
  <si>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</si>
  <si>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</si>
  <si>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</si>
  <si>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</si>
  <si>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</si>
  <si>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</si>
  <si>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</si>
  <si>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</si>
  <si>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</si>
  <si>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</si>
  <si>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</si>
  <si>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</si>
  <si>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</si>
  <si>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</si>
  <si>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</si>
  <si>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</si>
  <si>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</si>
  <si>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</si>
  <si>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</si>
  <si>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</si>
  <si>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</si>
  <si>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</si>
  <si>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</si>
  <si>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</si>
  <si>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</si>
  <si>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</si>
  <si>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</si>
  <si>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</si>
  <si>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</si>
  <si>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</si>
  <si>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</si>
  <si>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</si>
  <si>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</si>
  <si>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</si>
  <si>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</si>
  <si>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</si>
  <si>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</si>
  <si>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</si>
  <si>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</si>
  <si>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</si>
  <si>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</si>
  <si>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</si>
  <si>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</si>
  <si>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</si>
  <si>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</si>
  <si>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</si>
  <si>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</si>
  <si>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</si>
  <si>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</si>
  <si>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</si>
  <si>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</si>
  <si>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</si>
  <si>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</si>
  <si>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</si>
  <si>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</si>
  <si>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</si>
  <si>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</si>
  <si>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</si>
  <si>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</si>
  <si>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</si>
  <si>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</si>
  <si>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</si>
  <si>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</si>
  <si>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</si>
  <si>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</si>
  <si>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</si>
  <si>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</si>
  <si>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</si>
  <si>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</si>
  <si>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</si>
  <si>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</si>
  <si>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</si>
  <si>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</si>
  <si>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</si>
  <si>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</si>
  <si>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</si>
  <si>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</si>
  <si>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</si>
  <si>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</si>
  <si>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</si>
  <si>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</si>
  <si>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</si>
  <si>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</si>
  <si>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</si>
  <si>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</si>
  <si>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</si>
  <si>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</si>
  <si>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</si>
  <si>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</si>
  <si>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</si>
  <si>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</si>
  <si>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</si>
  <si>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</si>
  <si>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</si>
  <si>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</si>
  <si>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</si>
  <si>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</si>
  <si>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</si>
  <si>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</si>
  <si>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</si>
  <si>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</si>
  <si>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</si>
  <si>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</si>
  <si>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</si>
  <si>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</si>
  <si>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</si>
  <si>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</si>
  <si>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</si>
  <si>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</si>
  <si>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</si>
  <si>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</si>
  <si>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</si>
  <si>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</si>
  <si>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</si>
  <si>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</si>
  <si>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</si>
  <si>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</si>
  <si>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</si>
  <si>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</si>
  <si>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</si>
  <si>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</si>
  <si>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</si>
  <si>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</si>
  <si>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</si>
  <si>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</si>
  <si>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</si>
  <si>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</si>
  <si>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</si>
  <si>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</si>
  <si>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</si>
  <si>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</si>
  <si>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</si>
  <si>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</si>
  <si>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</si>
  <si>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</si>
  <si>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</si>
  <si>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</si>
  <si>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</si>
  <si>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</si>
  <si>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</si>
  <si>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</si>
  <si>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</si>
  <si>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</si>
  <si>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</si>
  <si>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</si>
  <si>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</si>
  <si>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</si>
  <si>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</si>
  <si>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</si>
  <si>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</si>
  <si>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</si>
  <si>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</si>
  <si>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</si>
  <si>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</si>
  <si>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</si>
  <si>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</si>
  <si>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</si>
  <si>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</si>
  <si>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</si>
  <si>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</si>
  <si>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</si>
  <si>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</si>
  <si>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</si>
  <si>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</si>
  <si>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</si>
  <si>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</si>
  <si>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</si>
  <si>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</si>
  <si>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</si>
  <si>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</si>
  <si>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</si>
  <si>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</si>
  <si>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</si>
  <si>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</si>
  <si>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</si>
  <si>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</si>
  <si>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</si>
  <si>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</si>
  <si>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</si>
  <si>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</si>
  <si>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</si>
  <si>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</si>
  <si>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</si>
  <si>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</si>
  <si>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</si>
  <si>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</si>
  <si>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</si>
  <si>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</si>
  <si>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</si>
  <si>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</si>
  <si>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</si>
  <si>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</si>
  <si>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</si>
  <si>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</si>
  <si>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</si>
  <si>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</si>
  <si>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</si>
  <si>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</si>
  <si>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</si>
  <si>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</si>
  <si>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</si>
  <si>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</si>
  <si>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</si>
  <si>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</si>
  <si>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</si>
  <si>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</si>
  <si>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</si>
  <si>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</si>
  <si>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</si>
  <si>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</si>
  <si>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</si>
  <si>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</si>
  <si>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</si>
  <si>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</si>
  <si>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</si>
  <si>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</si>
  <si>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</si>
  <si>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</si>
  <si>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</si>
  <si>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</si>
  <si>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</si>
  <si>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</si>
  <si>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</si>
  <si>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</si>
  <si>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</si>
  <si>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</si>
  <si>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</si>
  <si>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</si>
  <si>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</si>
  <si>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</si>
  <si>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</si>
  <si>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</si>
  <si>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</si>
  <si>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</si>
  <si>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</si>
  <si>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</si>
  <si>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</si>
  <si>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</si>
  <si>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</si>
  <si>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</si>
  <si>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</si>
  <si>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</si>
  <si>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</si>
  <si>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</si>
  <si>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</si>
  <si>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</si>
  <si>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</si>
  <si>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</si>
  <si>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</si>
  <si>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</si>
  <si>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</si>
  <si>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</si>
  <si>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</si>
  <si>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</si>
  <si>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</si>
  <si>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</si>
  <si>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</si>
  <si>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</si>
  <si>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</si>
  <si>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</si>
  <si>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</si>
  <si>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</si>
  <si>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</si>
  <si>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</si>
  <si>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</si>
  <si>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</si>
  <si>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</si>
  <si>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</si>
  <si>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</si>
  <si>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</si>
  <si>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</si>
  <si>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</si>
  <si>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</si>
  <si>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</si>
  <si>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</si>
  <si>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</si>
  <si>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</si>
  <si>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</si>
  <si>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</si>
  <si>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</si>
  <si>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</si>
  <si>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</si>
  <si>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</si>
  <si>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</si>
  <si>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</si>
  <si>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</si>
  <si>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</si>
  <si>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</si>
  <si>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</si>
  <si>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</si>
  <si>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</si>
  <si>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</si>
  <si>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</si>
  <si>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</si>
  <si>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</si>
  <si>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</si>
  <si>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</si>
  <si>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</si>
  <si>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</si>
  <si>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</si>
  <si>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</si>
  <si>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</si>
  <si>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</si>
  <si>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</si>
  <si>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</si>
  <si>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</si>
  <si>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</si>
  <si>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</si>
  <si>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</si>
  <si>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</si>
  <si>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</si>
  <si>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</si>
  <si>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</si>
  <si>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</si>
  <si>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</si>
  <si>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</si>
  <si>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</si>
  <si>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</si>
  <si>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</si>
  <si>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</si>
  <si>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</si>
  <si>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</si>
  <si>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</si>
  <si>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</si>
  <si>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</si>
  <si>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</si>
  <si>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</si>
  <si>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</si>
  <si>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</si>
  <si>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</si>
  <si>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</si>
  <si>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</si>
  <si>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</si>
  <si>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</si>
  <si>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</si>
  <si>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</si>
  <si>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</si>
  <si>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</si>
  <si>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</si>
  <si>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</si>
  <si>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</si>
  <si>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</si>
  <si>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</si>
  <si>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</si>
  <si>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</si>
  <si>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</si>
  <si>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</si>
  <si>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</si>
  <si>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</si>
  <si>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</si>
  <si>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</si>
  <si>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</si>
  <si>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</si>
  <si>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</si>
  <si>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</si>
  <si>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</si>
  <si>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</si>
  <si>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</si>
  <si>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</si>
  <si>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</si>
  <si>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</si>
  <si>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</si>
  <si>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</si>
  <si>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</si>
  <si>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</si>
  <si>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</si>
  <si>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</si>
  <si>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</si>
  <si>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</si>
  <si>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</si>
  <si>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</si>
  <si>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</si>
  <si>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</si>
  <si>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</si>
  <si>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</si>
  <si>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</si>
  <si>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</si>
  <si>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</si>
  <si>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</si>
  <si>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</si>
  <si>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</si>
  <si>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</si>
  <si>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</si>
  <si>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</si>
  <si>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</si>
  <si>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</si>
  <si>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</si>
  <si>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</si>
  <si>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</si>
  <si>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</si>
  <si>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</si>
  <si>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</si>
  <si>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</si>
  <si>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</si>
  <si>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</si>
  <si>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</si>
  <si>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</si>
  <si>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</si>
  <si>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</si>
  <si>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</si>
  <si>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</si>
  <si>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</si>
  <si>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</si>
  <si>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</si>
  <si>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</si>
  <si>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</si>
  <si>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</si>
  <si>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</si>
  <si>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</si>
  <si>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</si>
  <si>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</si>
  <si>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</si>
  <si>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</si>
  <si>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</si>
  <si>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</si>
  <si>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</si>
  <si>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</si>
  <si>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</si>
  <si>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</si>
  <si>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</si>
  <si>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</si>
  <si>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</si>
  <si>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</si>
  <si>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</si>
  <si>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</si>
  <si>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</si>
  <si>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</si>
  <si>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</si>
  <si>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</si>
  <si>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</si>
  <si>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</si>
  <si>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</si>
  <si>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</si>
  <si>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</si>
  <si>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</si>
  <si>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</si>
  <si>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</si>
  <si>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</si>
  <si>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</si>
  <si>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</si>
  <si>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</si>
  <si>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</si>
  <si>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</si>
  <si>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</si>
  <si>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</si>
  <si>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</si>
  <si>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</si>
  <si>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</si>
  <si>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</si>
  <si>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</si>
  <si>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</si>
  <si>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</si>
  <si>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</si>
  <si>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</si>
  <si>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</si>
  <si>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</si>
  <si>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</si>
  <si>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</si>
  <si>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</si>
  <si>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</si>
  <si>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</si>
  <si>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</si>
  <si>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</si>
  <si>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</si>
  <si>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</si>
  <si>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</si>
  <si>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</si>
  <si>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</si>
  <si>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</si>
  <si>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</si>
  <si>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</si>
  <si>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</si>
  <si>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</si>
  <si>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</si>
  <si>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</si>
  <si>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</si>
  <si>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</si>
  <si>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</si>
  <si>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</si>
  <si>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</si>
  <si>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</si>
  <si>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</si>
  <si>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</si>
  <si>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</si>
  <si>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</si>
  <si>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</si>
  <si>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</si>
  <si>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</si>
  <si>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</si>
  <si>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</si>
  <si>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</si>
  <si>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</si>
  <si>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</si>
  <si>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</si>
  <si>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</si>
  <si>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</si>
  <si>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</si>
  <si>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</si>
  <si>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</si>
  <si>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</si>
  <si>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</si>
  <si>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</si>
  <si>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</si>
  <si>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</si>
  <si>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</si>
  <si>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</si>
  <si>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</si>
  <si>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</si>
  <si>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</si>
  <si>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</si>
  <si>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</si>
  <si>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</si>
  <si>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</si>
  <si>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</si>
  <si>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</si>
  <si>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</si>
  <si>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</si>
  <si>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</si>
  <si>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</si>
  <si>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</si>
  <si>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</si>
  <si>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</si>
  <si>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</si>
  <si>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</si>
  <si>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</si>
  <si>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</si>
  <si>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</si>
  <si>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</si>
  <si>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</si>
  <si>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</si>
  <si>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</si>
  <si>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</si>
  <si>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</si>
  <si>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</si>
  <si>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</si>
  <si>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</si>
  <si>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</si>
  <si>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</si>
  <si>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</si>
  <si>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</si>
  <si>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</si>
  <si>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</si>
  <si>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</si>
  <si>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</si>
  <si>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</si>
  <si>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</si>
  <si>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</si>
  <si>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</si>
  <si>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</si>
  <si>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</si>
  <si>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</si>
  <si>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</si>
  <si>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</si>
  <si>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</si>
  <si>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</si>
  <si>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</si>
  <si>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</si>
  <si>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</si>
  <si>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</si>
  <si>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</si>
  <si>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</si>
  <si>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</si>
  <si>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</si>
  <si>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</si>
  <si>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</si>
  <si>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</si>
  <si>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</si>
  <si>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</si>
  <si>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</si>
  <si>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</si>
  <si>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</si>
  <si>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</si>
  <si>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</si>
  <si>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</si>
  <si>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</si>
  <si>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</si>
  <si>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</si>
  <si>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</si>
  <si>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</si>
  <si>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</si>
  <si>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</si>
  <si>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</si>
  <si>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</si>
  <si>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</si>
  <si>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</si>
  <si>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</si>
  <si>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</si>
  <si>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</si>
  <si>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</si>
  <si>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</si>
  <si>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</si>
  <si>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</si>
  <si>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</si>
  <si>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</si>
  <si>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</si>
  <si>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</si>
  <si>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</si>
  <si>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</si>
  <si>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</si>
  <si>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</si>
  <si>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</si>
  <si>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</si>
  <si>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</si>
  <si>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</si>
  <si>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</si>
  <si>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</si>
  <si>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</si>
  <si>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</si>
  <si>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</si>
  <si>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</si>
  <si>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</si>
  <si>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</si>
  <si>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</si>
  <si>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</si>
  <si>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</si>
  <si>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</si>
  <si>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</si>
  <si>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</si>
  <si>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</si>
  <si>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</si>
  <si>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</si>
  <si>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</si>
  <si>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</si>
  <si>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</si>
  <si>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</si>
  <si>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</si>
  <si>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</si>
  <si>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</si>
  <si>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</si>
  <si>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</si>
  <si>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</si>
  <si>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</si>
  <si>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</si>
  <si>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</si>
  <si>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</si>
  <si>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</si>
  <si>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</si>
  <si>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</si>
  <si>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</si>
  <si>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</si>
  <si>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</si>
  <si>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</si>
  <si>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</si>
  <si>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</si>
  <si>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</si>
  <si>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</si>
  <si>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</si>
  <si>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</si>
  <si>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</si>
  <si>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</si>
  <si>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</si>
  <si>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</si>
  <si>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</si>
  <si>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</si>
  <si>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</si>
  <si>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</si>
  <si>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</si>
  <si>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</si>
  <si>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</si>
  <si>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</si>
  <si>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</si>
  <si>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</si>
  <si>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</si>
  <si>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</si>
  <si>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</si>
  <si>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</si>
  <si>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</si>
  <si>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</si>
  <si>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</si>
  <si>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</si>
  <si>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</si>
  <si>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</si>
  <si>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</si>
  <si>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</si>
  <si>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</si>
  <si>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</si>
  <si>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</si>
  <si>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</si>
  <si>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</si>
  <si>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</si>
  <si>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</si>
  <si>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</si>
  <si>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</si>
  <si>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</si>
  <si>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</si>
  <si>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</si>
  <si>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</si>
  <si>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</si>
  <si>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</si>
  <si>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</si>
  <si>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</si>
  <si>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</si>
  <si>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</si>
  <si>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</si>
  <si>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</si>
  <si>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</si>
  <si>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</si>
  <si>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</si>
  <si>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</si>
  <si>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</si>
  <si>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</si>
  <si>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</si>
  <si>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</si>
  <si>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</si>
  <si>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</si>
  <si>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</si>
  <si>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</si>
  <si>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</si>
  <si>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</si>
  <si>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</si>
  <si>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</si>
  <si>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</si>
  <si>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</si>
  <si>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</si>
  <si>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</si>
  <si>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</si>
  <si>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</si>
  <si>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</si>
  <si>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</si>
  <si>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</si>
  <si>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</si>
  <si>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</si>
  <si>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</si>
  <si>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</si>
  <si>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</si>
  <si>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</si>
  <si>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</si>
  <si>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</si>
  <si>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</si>
  <si>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</si>
  <si>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</si>
  <si>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</si>
  <si>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</si>
  <si>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</si>
  <si>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</si>
  <si>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</si>
  <si>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</si>
  <si>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</si>
  <si>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</si>
  <si>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</si>
  <si>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</si>
  <si>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</si>
  <si>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</si>
  <si>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</si>
  <si>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</si>
  <si>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</si>
  <si>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</si>
  <si>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</si>
  <si>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</si>
  <si>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</si>
  <si>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</si>
  <si>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</si>
  <si>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</si>
  <si>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</si>
  <si>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</si>
  <si>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</si>
  <si>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</si>
  <si>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</si>
  <si>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</si>
  <si>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</si>
  <si>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</si>
  <si>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</si>
  <si>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</si>
  <si>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</si>
  <si>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</si>
  <si>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</si>
  <si>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</si>
  <si>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</si>
  <si>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</si>
  <si>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</si>
  <si>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</si>
  <si>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</si>
  <si>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</si>
  <si>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</si>
  <si>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</si>
  <si>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</si>
  <si>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</si>
  <si>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</si>
  <si>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</si>
  <si>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</si>
  <si>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</si>
  <si>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</si>
  <si>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</si>
  <si>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</si>
  <si>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</si>
  <si>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</si>
  <si>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</si>
  <si>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</si>
  <si>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</si>
  <si>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</si>
  <si>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</si>
  <si>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</si>
  <si>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</si>
  <si>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</si>
  <si>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</si>
  <si>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</si>
  <si>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</si>
  <si>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</si>
  <si>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</si>
  <si>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</si>
  <si>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</si>
  <si>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</si>
  <si>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</si>
  <si>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</si>
  <si>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</si>
  <si>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</si>
  <si>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</si>
  <si>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</si>
  <si>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</si>
  <si>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</si>
  <si>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</si>
  <si>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</si>
  <si>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</si>
  <si>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</si>
  <si>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</si>
  <si>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</si>
  <si>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</si>
  <si>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</si>
  <si>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</si>
  <si>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</si>
  <si>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</si>
  <si>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</si>
  <si>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</si>
  <si>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</si>
  <si>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</si>
  <si>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</si>
  <si>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</si>
  <si>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</si>
  <si>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</si>
  <si>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</si>
  <si>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</si>
  <si>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</si>
  <si>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</si>
  <si>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</si>
  <si>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</si>
  <si>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</si>
  <si>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</si>
  <si>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</si>
  <si>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</si>
  <si>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</si>
  <si>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</si>
  <si>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</si>
  <si>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</si>
  <si>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</si>
  <si>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</si>
  <si>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</si>
  <si>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</si>
  <si>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</si>
  <si>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</si>
  <si>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</si>
  <si>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</si>
  <si>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</si>
  <si>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</si>
  <si>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</si>
  <si>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</si>
  <si>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</si>
  <si>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</si>
  <si>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</si>
  <si>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</si>
  <si>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</si>
  <si>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</si>
  <si>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</si>
  <si>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</si>
  <si>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</si>
  <si>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</si>
  <si>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</si>
  <si>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</si>
  <si>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</si>
  <si>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</si>
  <si>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</si>
  <si>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</si>
  <si>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</si>
  <si>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</si>
  <si>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</si>
  <si>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</si>
  <si>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</si>
  <si>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</si>
  <si>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</si>
  <si>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</si>
  <si>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</si>
  <si>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</si>
  <si>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</si>
  <si>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</si>
  <si>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</si>
  <si>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</si>
  <si>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</si>
  <si>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</si>
  <si>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</si>
  <si>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</si>
  <si>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</si>
  <si>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</si>
  <si>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</si>
  <si>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</si>
  <si>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</si>
  <si>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</si>
  <si>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</si>
  <si>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</si>
  <si>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</si>
  <si>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</si>
  <si>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</si>
  <si>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</si>
  <si>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</si>
  <si>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</si>
  <si>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</si>
  <si>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</si>
  <si>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</si>
  <si>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</si>
  <si>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</si>
  <si>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</si>
  <si>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</si>
  <si>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</si>
  <si>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</si>
  <si>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</si>
  <si>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</si>
  <si>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</si>
  <si>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</si>
  <si>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</si>
  <si>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</si>
  <si>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</si>
  <si>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</si>
  <si>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</si>
  <si>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</si>
  <si>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</si>
  <si>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</si>
  <si>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</si>
  <si>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</si>
  <si>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</si>
  <si>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</si>
  <si>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</si>
  <si>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</si>
  <si>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</si>
  <si>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</si>
  <si>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</si>
  <si>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</si>
  <si>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</si>
  <si>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</si>
  <si>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</si>
  <si>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</si>
  <si>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</si>
  <si>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</si>
  <si>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</si>
  <si>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</si>
  <si>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</si>
  <si>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</si>
  <si>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</si>
  <si>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</si>
  <si>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</si>
  <si>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</si>
  <si>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</si>
  <si>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</si>
  <si>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</si>
  <si>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</si>
  <si>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</si>
  <si>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</si>
  <si>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</si>
  <si>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</si>
  <si>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</si>
  <si>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</si>
  <si>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</si>
  <si>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</si>
  <si>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</si>
  <si>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</si>
  <si>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</si>
  <si>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</si>
  <si>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</si>
  <si>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</si>
  <si>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</si>
  <si>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</si>
  <si>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</si>
  <si>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</si>
  <si>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</si>
  <si>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</si>
  <si>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</si>
  <si>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</si>
  <si>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</si>
  <si>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</si>
  <si>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</si>
  <si>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</si>
  <si>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</si>
  <si>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</si>
  <si>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</si>
  <si>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</si>
  <si>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</si>
  <si>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</si>
  <si>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</si>
  <si>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</si>
  <si>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</si>
  <si>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</si>
  <si>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</si>
  <si>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</si>
  <si>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</si>
  <si>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</si>
  <si>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</si>
  <si>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</si>
  <si>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</si>
  <si>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</si>
  <si>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</si>
  <si>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</si>
  <si>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</si>
  <si>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</si>
  <si>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</si>
  <si>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</si>
  <si>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</si>
  <si>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</si>
  <si>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</si>
  <si>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</si>
  <si>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</si>
  <si>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</si>
  <si>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</si>
  <si>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</si>
  <si>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</si>
  <si>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</si>
  <si>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</si>
  <si>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</si>
  <si>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</si>
  <si>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</si>
  <si>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</si>
  <si>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</si>
  <si>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</si>
  <si>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</si>
  <si>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</si>
  <si>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</si>
  <si>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</si>
  <si>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</si>
  <si>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</si>
  <si>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</si>
  <si>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</si>
  <si>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</si>
  <si>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</si>
  <si>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</si>
  <si>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</si>
  <si>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</si>
  <si>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</si>
  <si>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</si>
  <si>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</si>
  <si>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</si>
  <si>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</si>
  <si>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</si>
  <si>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</si>
  <si>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</si>
  <si>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</si>
  <si>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</si>
  <si>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</si>
  <si>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</si>
  <si>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</si>
  <si>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</si>
  <si>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</si>
  <si>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</si>
  <si>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</si>
  <si>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</si>
  <si>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</si>
  <si>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</si>
  <si>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</si>
  <si>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</si>
  <si>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</si>
  <si>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</si>
  <si>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</si>
  <si>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</si>
  <si>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</si>
  <si>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</si>
  <si>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</si>
  <si>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</si>
  <si>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</si>
  <si>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</si>
  <si>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</si>
  <si>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</si>
  <si>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</si>
  <si>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</si>
  <si>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</si>
  <si>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</si>
  <si>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</si>
  <si>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</si>
  <si>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</si>
  <si>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</si>
  <si>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</si>
  <si>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</si>
  <si>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</si>
  <si>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</si>
  <si>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</si>
  <si>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</si>
  <si>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</si>
  <si>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</si>
  <si>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</si>
  <si>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</si>
  <si>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</si>
  <si>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</si>
  <si>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</si>
  <si>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</si>
  <si>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</si>
  <si>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</si>
  <si>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</si>
  <si>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</si>
  <si>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</si>
  <si>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</si>
  <si>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</si>
  <si>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</si>
  <si>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</si>
  <si>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</si>
  <si>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</si>
  <si>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</si>
  <si>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</si>
  <si>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</si>
  <si>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</si>
  <si>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</si>
  <si>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</si>
  <si>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</si>
  <si>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</si>
  <si>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</si>
  <si>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</si>
  <si>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</si>
  <si>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</si>
  <si>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</si>
  <si>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</si>
  <si>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</si>
  <si>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</si>
  <si>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</si>
  <si>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</si>
  <si>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</si>
  <si>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</si>
  <si>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</si>
  <si>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</si>
  <si>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</si>
  <si>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</si>
  <si>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</si>
  <si>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</si>
  <si>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</si>
  <si>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</si>
  <si>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</si>
  <si>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</si>
  <si>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</si>
  <si>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</si>
  <si>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</si>
  <si>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</si>
  <si>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</si>
  <si>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</si>
  <si>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</si>
  <si>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</si>
  <si>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</si>
  <si>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</si>
  <si>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</si>
  <si>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</si>
  <si>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</si>
  <si>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</si>
  <si>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</si>
  <si>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</si>
  <si>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</si>
  <si>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</si>
  <si>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</si>
  <si>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</si>
  <si>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</si>
  <si>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</si>
  <si>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</si>
  <si>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</si>
  <si>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</si>
  <si>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</si>
  <si>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</si>
  <si>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</si>
  <si>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</si>
  <si>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</si>
  <si>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</si>
  <si>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</si>
  <si>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</si>
  <si>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</si>
  <si>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</si>
  <si>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</si>
  <si>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</si>
  <si>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</si>
  <si>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</si>
  <si>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</si>
  <si>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</si>
  <si>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</si>
  <si>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</si>
  <si>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</si>
  <si>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</si>
  <si>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</si>
  <si>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</si>
  <si>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</si>
  <si>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</si>
  <si>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</si>
  <si>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</si>
  <si>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</si>
  <si>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</si>
  <si>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</si>
  <si>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</si>
  <si>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</si>
  <si>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</si>
  <si>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</si>
  <si>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</si>
  <si>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</si>
  <si>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</si>
  <si>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</si>
  <si>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</si>
  <si>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</si>
  <si>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</si>
  <si>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</si>
  <si>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</si>
  <si>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</si>
  <si>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</si>
  <si>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</si>
  <si>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</si>
  <si>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</si>
  <si>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</si>
  <si>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</si>
  <si>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</si>
  <si>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</si>
  <si>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</si>
  <si>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</si>
  <si>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</si>
  <si>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</si>
  <si>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</si>
  <si>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</si>
  <si>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</si>
  <si>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</si>
  <si>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</si>
  <si>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</si>
  <si>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</si>
  <si>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</si>
  <si>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</si>
  <si>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</si>
  <si>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</si>
  <si>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</si>
  <si>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</si>
  <si>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</si>
  <si>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</si>
  <si>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</si>
  <si>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</si>
  <si>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</si>
  <si>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</si>
  <si>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</si>
  <si>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</si>
  <si>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</si>
  <si>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</si>
  <si>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</si>
  <si>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</si>
  <si>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</si>
  <si>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</si>
  <si>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</si>
  <si>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</si>
  <si>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</si>
  <si>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</si>
  <si>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</si>
  <si>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</si>
  <si>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</si>
  <si>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</si>
  <si>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</si>
  <si>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</si>
  <si>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</si>
  <si>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</si>
  <si>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</si>
  <si>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</si>
  <si>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</si>
  <si>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</si>
  <si>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</si>
  <si>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</si>
  <si>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</si>
  <si>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</si>
  <si>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</si>
  <si>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</si>
  <si>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</si>
  <si>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</si>
  <si>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</si>
  <si>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</si>
  <si>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</si>
  <si>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</si>
  <si>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</si>
  <si>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</si>
  <si>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</si>
  <si>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</si>
  <si>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</si>
  <si>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</si>
  <si>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</si>
  <si>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</si>
  <si>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</si>
  <si>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</si>
  <si>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</si>
  <si>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</si>
  <si>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</si>
  <si>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</si>
  <si>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</si>
  <si>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</si>
  <si>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</si>
  <si>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</si>
  <si>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</si>
  <si>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</si>
  <si>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</si>
  <si>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</si>
  <si>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</si>
  <si>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</si>
  <si>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</si>
  <si>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</si>
  <si>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</si>
  <si>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</si>
  <si>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</si>
  <si>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</si>
  <si>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</si>
  <si>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</si>
  <si>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</si>
  <si>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</si>
  <si>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</si>
  <si>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</si>
  <si>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</si>
  <si>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</si>
  <si>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</si>
  <si>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</si>
  <si>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</si>
  <si>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</si>
  <si>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</si>
  <si>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</si>
  <si>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</si>
  <si>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</si>
  <si>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</si>
  <si>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</si>
  <si>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</si>
  <si>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</si>
  <si>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</si>
  <si>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</si>
  <si>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</si>
  <si>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</si>
  <si>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</si>
  <si>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</si>
  <si>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</si>
  <si>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</si>
  <si>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</si>
  <si>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</si>
  <si>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</si>
  <si>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</si>
  <si>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</si>
  <si>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</si>
  <si>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</si>
  <si>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</si>
  <si>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</si>
  <si>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</si>
  <si>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</si>
  <si>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</si>
  <si>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</si>
  <si>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</si>
  <si>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</si>
  <si>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</si>
  <si>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</si>
  <si>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</si>
  <si>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</si>
  <si>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</si>
  <si>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</si>
  <si>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</si>
  <si>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</si>
  <si>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</si>
  <si>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</si>
  <si>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</si>
  <si>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</si>
  <si>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</si>
  <si>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</si>
  <si>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</si>
  <si>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</si>
  <si>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</si>
  <si>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</si>
  <si>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</si>
  <si>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</si>
  <si>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</si>
  <si>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</si>
  <si>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</si>
  <si>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</si>
  <si>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</si>
  <si>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</si>
  <si>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</si>
  <si>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</si>
  <si>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</si>
  <si>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</si>
  <si>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</si>
  <si>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</si>
  <si>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</si>
  <si>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</si>
  <si>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</si>
  <si>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</si>
  <si>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</si>
  <si>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</si>
  <si>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</si>
  <si>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</si>
  <si>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</si>
  <si>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</si>
  <si>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</si>
  <si>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</si>
  <si>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</si>
  <si>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</si>
  <si>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</si>
  <si>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</si>
  <si>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</si>
  <si>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</si>
  <si>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</si>
  <si>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</si>
  <si>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</si>
  <si>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</si>
  <si>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</si>
  <si>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</si>
  <si>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</si>
  <si>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</si>
  <si>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</si>
  <si>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</si>
  <si>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</si>
  <si>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</si>
  <si>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</si>
  <si>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</si>
  <si>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</si>
  <si>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</si>
  <si>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</si>
  <si>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</si>
  <si>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</si>
  <si>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</si>
  <si>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</si>
  <si>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</si>
  <si>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</si>
  <si>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</si>
  <si>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</si>
  <si>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</si>
  <si>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</si>
  <si>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</si>
  <si>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</si>
  <si>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</si>
  <si>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</si>
  <si>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</si>
  <si>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</si>
  <si>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</si>
  <si>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</si>
  <si>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</si>
  <si>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</si>
  <si>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</si>
  <si>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</si>
  <si>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</si>
  <si>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</si>
  <si>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</si>
  <si>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</si>
  <si>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</si>
  <si>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</si>
  <si>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</si>
  <si>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</si>
  <si>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</si>
  <si>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</si>
  <si>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</si>
  <si>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</si>
  <si>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</si>
  <si>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</si>
  <si>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</si>
  <si>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</si>
  <si>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</si>
  <si>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</si>
  <si>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</si>
  <si>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</si>
  <si>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</si>
  <si>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</si>
  <si>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</si>
  <si>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</si>
  <si>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</si>
  <si>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</si>
  <si>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</si>
  <si>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</si>
  <si>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</si>
  <si>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</si>
  <si>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</si>
  <si>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</si>
  <si>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</si>
  <si>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</si>
  <si>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</si>
  <si>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</si>
  <si>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</si>
  <si>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</si>
  <si>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</si>
  <si>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</si>
  <si>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</si>
  <si>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</si>
  <si>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</si>
  <si>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</si>
  <si>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</si>
  <si>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</si>
  <si>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</si>
  <si>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</si>
  <si>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</si>
  <si>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</si>
  <si>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</si>
  <si>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</si>
  <si>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</si>
  <si>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</si>
  <si>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</si>
  <si>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</si>
  <si>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</si>
  <si>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</si>
  <si>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</si>
  <si>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</si>
  <si>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</si>
  <si>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</si>
  <si>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</si>
  <si>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</si>
  <si>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</si>
  <si>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</si>
  <si>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</si>
  <si>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</si>
  <si>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</si>
  <si>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</si>
  <si>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</si>
  <si>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</si>
  <si>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</si>
  <si>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</si>
  <si>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</si>
  <si>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</si>
  <si>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</si>
  <si>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</si>
  <si>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</si>
  <si>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</si>
  <si>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</si>
  <si>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</si>
  <si>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</si>
  <si>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</si>
  <si>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</si>
  <si>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</si>
  <si>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</si>
  <si>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</si>
  <si>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</si>
  <si>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</si>
  <si>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</si>
  <si>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</si>
  <si>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</si>
  <si>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</si>
  <si>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</si>
  <si>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</si>
  <si>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</si>
  <si>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</si>
  <si>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</si>
  <si>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</si>
  <si>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</si>
  <si>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</si>
  <si>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</si>
  <si>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</si>
  <si>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</si>
  <si>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</si>
  <si>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</si>
  <si>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</si>
  <si>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</si>
  <si>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</si>
  <si>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</si>
  <si>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</si>
  <si>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</si>
  <si>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</si>
  <si>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</si>
  <si>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</si>
  <si>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</si>
  <si>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</si>
  <si>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</si>
  <si>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</si>
  <si>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</si>
  <si>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</si>
  <si>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</si>
  <si>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</si>
  <si>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</si>
  <si>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</si>
  <si>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</si>
  <si>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</si>
  <si>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</si>
  <si>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</si>
  <si>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</si>
  <si>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</si>
  <si>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</si>
  <si>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</si>
  <si>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</si>
  <si>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</si>
  <si>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</si>
  <si>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</si>
  <si>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</si>
  <si>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</si>
  <si>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</si>
  <si>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</si>
  <si>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</si>
  <si>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</si>
  <si>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</si>
  <si>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</si>
  <si>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</si>
  <si>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</si>
  <si>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</si>
  <si>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</si>
  <si>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</si>
  <si>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</si>
  <si>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</si>
  <si>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</si>
  <si>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</si>
  <si>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</si>
  <si>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</si>
  <si>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</si>
  <si>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</si>
  <si>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</si>
  <si>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</si>
  <si>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</si>
  <si>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</si>
  <si>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</si>
  <si>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</si>
  <si>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</si>
  <si>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</si>
  <si>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</si>
  <si>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</si>
  <si>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</si>
  <si>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</si>
  <si>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</si>
  <si>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</si>
  <si>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</si>
  <si>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</si>
  <si>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</si>
  <si>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</si>
  <si>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</si>
  <si>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</si>
  <si>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</si>
  <si>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</si>
  <si>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</si>
  <si>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</si>
  <si>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</si>
  <si>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</si>
  <si>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</si>
  <si>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</si>
  <si>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</si>
  <si>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</si>
  <si>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</si>
  <si>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</si>
  <si>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</si>
  <si>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</si>
  <si>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</si>
  <si>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</si>
  <si>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</si>
  <si>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</si>
  <si>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</si>
  <si>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</si>
  <si>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</si>
  <si>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</si>
  <si>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</si>
  <si>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</si>
  <si>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</si>
  <si>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</si>
  <si>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</si>
  <si>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</si>
  <si>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</si>
  <si>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</si>
  <si>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</si>
  <si>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</si>
  <si>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</si>
  <si>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</si>
  <si>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</si>
  <si>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</si>
  <si>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</si>
  <si>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</si>
  <si>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</si>
  <si>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</si>
  <si>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</si>
  <si>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</si>
  <si>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</si>
  <si>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</si>
  <si>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</si>
  <si>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</si>
  <si>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</si>
  <si>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</si>
  <si>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</si>
  <si>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</si>
  <si>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</si>
  <si>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</si>
  <si>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</si>
  <si>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</si>
  <si>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</si>
  <si>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</si>
  <si>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</si>
  <si>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</si>
  <si>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</si>
  <si>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</si>
  <si>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</si>
  <si>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</si>
  <si>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</si>
  <si>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</si>
  <si>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</si>
  <si>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</si>
  <si>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</si>
  <si>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</si>
  <si>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</si>
  <si>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</si>
  <si>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</si>
  <si>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</si>
  <si>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</si>
  <si>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</si>
  <si>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</si>
  <si>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</si>
  <si>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</si>
  <si>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</si>
  <si>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</si>
  <si>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</si>
  <si>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</si>
  <si>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</si>
  <si>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</si>
  <si>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</si>
  <si>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</si>
  <si>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</si>
  <si>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</si>
  <si>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</si>
  <si>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</si>
  <si>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</si>
  <si>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</si>
  <si>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</si>
  <si>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</si>
  <si>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</si>
  <si>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</si>
  <si>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</si>
  <si>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</si>
  <si>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</si>
  <si>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</si>
  <si>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</si>
  <si>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</si>
  <si>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</si>
  <si>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</si>
  <si>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</si>
  <si>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</si>
  <si>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</si>
  <si>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</si>
  <si>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</si>
  <si>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</si>
  <si>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</si>
  <si>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</si>
  <si>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</si>
  <si>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</si>
  <si>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</si>
  <si>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</si>
  <si>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</si>
  <si>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</si>
  <si>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</si>
  <si>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</si>
  <si>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</si>
  <si>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</si>
  <si>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</si>
  <si>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</si>
  <si>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</si>
  <si>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</si>
  <si>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</si>
  <si>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</si>
  <si>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</si>
  <si>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</si>
  <si>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</si>
  <si>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</si>
  <si>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</si>
  <si>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</si>
  <si>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</si>
  <si>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</si>
  <si>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</si>
  <si>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</si>
  <si>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</si>
  <si>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</si>
  <si>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</si>
  <si>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</si>
  <si>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</si>
  <si>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</si>
  <si>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</si>
  <si>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</si>
  <si>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</si>
  <si>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</si>
  <si>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</si>
  <si>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</si>
  <si>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</si>
  <si>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</si>
  <si>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</si>
  <si>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</si>
  <si>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</si>
  <si>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</si>
  <si>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</si>
  <si>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</si>
  <si>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</si>
  <si>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</si>
  <si>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</si>
  <si>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</si>
  <si>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</si>
  <si>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</si>
  <si>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</si>
  <si>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</si>
  <si>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</si>
  <si>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</si>
  <si>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</si>
  <si>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</si>
  <si>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</si>
  <si>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</si>
  <si>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</si>
  <si>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</si>
  <si>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</si>
  <si>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</si>
  <si>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</si>
  <si>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</si>
  <si>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</si>
  <si>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</si>
  <si>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</si>
  <si>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</si>
  <si>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</si>
  <si>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</si>
  <si>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</si>
  <si>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</si>
  <si>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</si>
  <si>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</si>
  <si>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</si>
  <si>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</si>
  <si>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</si>
  <si>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</si>
  <si>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</si>
  <si>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</si>
  <si>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</si>
  <si>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</si>
  <si>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</si>
  <si>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</si>
  <si>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</si>
  <si>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</si>
  <si>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</si>
  <si>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</si>
  <si>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</si>
  <si>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</si>
  <si>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</si>
  <si>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</si>
  <si>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</si>
  <si>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</si>
  <si>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</si>
  <si>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</si>
  <si>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</si>
  <si>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</si>
  <si>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</si>
  <si>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</si>
  <si>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</si>
  <si>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</si>
  <si>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</si>
  <si>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</si>
  <si>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</si>
  <si>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</si>
  <si>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</si>
  <si>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</si>
  <si>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</si>
  <si>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</si>
  <si>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</si>
  <si>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</si>
  <si>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</si>
  <si>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</si>
  <si>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</si>
  <si>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</si>
  <si>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</si>
  <si>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</si>
  <si>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</si>
  <si>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</si>
  <si>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</si>
  <si>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</si>
  <si>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</si>
  <si>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</si>
  <si>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</si>
  <si>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</si>
  <si>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</si>
  <si>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</si>
  <si>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</si>
  <si>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</si>
  <si>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</si>
  <si>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</si>
  <si>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</si>
  <si>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</si>
  <si>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</si>
  <si>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</si>
  <si>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</si>
  <si>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</si>
  <si>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</si>
  <si>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</si>
  <si>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</si>
  <si>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</si>
  <si>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</si>
  <si>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</si>
  <si>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</si>
  <si>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</si>
  <si>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</si>
  <si>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</si>
  <si>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</si>
  <si>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</si>
  <si>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</si>
  <si>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</si>
  <si>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</si>
  <si>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</si>
  <si>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</si>
  <si>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</si>
  <si>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</si>
  <si>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</si>
  <si>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</si>
  <si>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</si>
  <si>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</si>
  <si>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</si>
  <si>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</si>
  <si>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</si>
  <si>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</si>
  <si>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</si>
  <si>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</si>
  <si>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</si>
  <si>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</si>
  <si>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</si>
  <si>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</si>
  <si>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</si>
  <si>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</si>
  <si>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</si>
  <si>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</si>
  <si>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</si>
  <si>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</si>
  <si>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</si>
  <si>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</si>
  <si>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</si>
  <si>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</si>
  <si>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</si>
  <si>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</si>
  <si>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</si>
  <si>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</si>
  <si>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</si>
  <si>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</si>
  <si>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</si>
  <si>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</si>
  <si>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</si>
  <si>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</si>
  <si>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</si>
  <si>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</si>
  <si>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</si>
  <si>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</si>
  <si>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</si>
  <si>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</si>
  <si>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</si>
  <si>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</si>
  <si>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</si>
  <si>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</si>
  <si>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</si>
  <si>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</si>
  <si>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</si>
  <si>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</si>
  <si>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</si>
  <si>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</si>
  <si>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</si>
  <si>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</si>
  <si>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</si>
  <si>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</si>
  <si>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</si>
  <si>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</si>
  <si>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</si>
  <si>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</si>
  <si>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</si>
  <si>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</si>
  <si>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</si>
  <si>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</si>
  <si>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</si>
  <si>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</si>
  <si>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</si>
  <si>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</si>
  <si>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</si>
  <si>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</si>
  <si>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</si>
  <si>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</si>
  <si>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</si>
  <si>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</si>
  <si>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</si>
  <si>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</si>
  <si>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</si>
  <si>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</si>
  <si>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</si>
  <si>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</si>
  <si>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</si>
  <si>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</si>
  <si>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</si>
  <si>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</si>
  <si>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</si>
  <si>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</si>
  <si>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</si>
  <si>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</si>
  <si>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</si>
  <si>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</si>
  <si>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</si>
  <si>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</si>
  <si>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</si>
  <si>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</si>
  <si>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</si>
  <si>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</si>
  <si>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</si>
  <si>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</si>
  <si>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</si>
  <si>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</si>
  <si>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</si>
  <si>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</si>
  <si>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</si>
  <si>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</si>
  <si>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</si>
  <si>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</si>
  <si>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</si>
  <si>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</si>
  <si>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</si>
  <si>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</si>
  <si>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</si>
  <si>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</si>
  <si>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</si>
  <si>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</si>
  <si>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</si>
  <si>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</si>
  <si>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</si>
  <si>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</si>
  <si>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</si>
  <si>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</si>
  <si>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</si>
  <si>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</si>
  <si>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</si>
  <si>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</si>
  <si>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</si>
  <si>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</si>
  <si>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</si>
  <si>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</si>
  <si>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</si>
  <si>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</si>
  <si>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</si>
  <si>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</si>
  <si>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</si>
  <si>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</si>
  <si>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</si>
  <si>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</si>
  <si>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</si>
  <si>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</si>
  <si>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</si>
  <si>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</si>
  <si>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</si>
  <si>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</si>
  <si>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</si>
  <si>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</si>
  <si>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</si>
  <si>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</si>
  <si>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</si>
  <si>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</si>
  <si>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</si>
  <si>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</si>
  <si>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</si>
  <si>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</si>
  <si>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</si>
  <si>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</si>
  <si>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</si>
  <si>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</si>
  <si>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</si>
  <si>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</si>
  <si>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</si>
  <si>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</si>
  <si>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</si>
  <si>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</si>
  <si>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</si>
  <si>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</si>
  <si>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</si>
  <si>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</si>
  <si>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</si>
  <si>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</si>
  <si>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</si>
  <si>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</si>
  <si>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</si>
  <si>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</si>
  <si>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</si>
  <si>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</si>
  <si>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</si>
  <si>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</si>
  <si>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</si>
  <si>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</si>
  <si>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</si>
  <si>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</si>
  <si>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</si>
  <si>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</si>
  <si>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</si>
  <si>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</si>
  <si>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</si>
  <si>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</si>
  <si>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</si>
  <si>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</si>
  <si>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</si>
  <si>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</si>
  <si>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</si>
  <si>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</si>
  <si>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</si>
  <si>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</si>
  <si>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</si>
  <si>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</si>
  <si>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</si>
  <si>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</si>
  <si>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</si>
  <si>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</si>
  <si>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</si>
  <si>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</si>
  <si>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</si>
  <si>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</si>
  <si>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</si>
  <si>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</si>
  <si>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</si>
  <si>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</si>
  <si>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</si>
  <si>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</si>
  <si>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</si>
  <si>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</si>
  <si>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</si>
  <si>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</si>
  <si>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</si>
  <si>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</si>
  <si>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</si>
  <si>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</si>
  <si>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</si>
  <si>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</si>
  <si>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</si>
  <si>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</si>
  <si>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</si>
  <si>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</si>
  <si>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</si>
  <si>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</si>
  <si>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</si>
  <si>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</si>
  <si>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</si>
  <si>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</si>
  <si>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</si>
  <si>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</si>
  <si>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</si>
  <si>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</si>
  <si>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</si>
  <si>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</si>
  <si>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</si>
  <si>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</si>
  <si>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</si>
  <si>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</si>
  <si>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</si>
  <si>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</si>
  <si>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</si>
  <si>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</si>
  <si>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</si>
  <si>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</si>
  <si>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</si>
  <si>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</si>
  <si>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</si>
  <si>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</si>
  <si>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</si>
  <si>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</si>
  <si>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</si>
  <si>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</si>
  <si>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</si>
  <si>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</si>
  <si>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</si>
  <si>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</si>
  <si>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</si>
  <si>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</si>
  <si>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</si>
  <si>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</si>
  <si>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</si>
  <si>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</si>
  <si>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</si>
  <si>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</si>
  <si>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</si>
  <si>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</si>
  <si>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</si>
  <si>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</si>
  <si>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</si>
  <si>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</si>
  <si>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</si>
  <si>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</si>
  <si>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</si>
  <si>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</si>
  <si>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</si>
  <si>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</si>
  <si>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</si>
  <si>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</si>
  <si>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</si>
  <si>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</si>
  <si>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</si>
  <si>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</si>
  <si>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</si>
  <si>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</si>
  <si>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</si>
  <si>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</si>
  <si>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</si>
  <si>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</si>
  <si>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</si>
  <si>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</si>
  <si>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</si>
  <si>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</si>
  <si>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</si>
  <si>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</si>
  <si>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</si>
  <si>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</si>
  <si>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</si>
  <si>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</si>
  <si>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</si>
  <si>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</si>
  <si>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</si>
  <si>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</si>
  <si>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</si>
  <si>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</si>
  <si>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</si>
  <si>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</si>
  <si>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</si>
  <si>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</si>
  <si>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</si>
  <si>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</si>
  <si>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</si>
  <si>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</si>
  <si>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</si>
  <si>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</si>
  <si>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</si>
  <si>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</si>
  <si>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</si>
  <si>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</si>
  <si>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</si>
  <si>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</si>
  <si>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</si>
  <si>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</si>
  <si>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</si>
  <si>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</si>
  <si>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</si>
  <si>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</si>
  <si>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</si>
  <si>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</si>
  <si>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</si>
  <si>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</si>
  <si>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</si>
  <si>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</si>
  <si>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</si>
  <si>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</si>
  <si>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</si>
  <si>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</si>
  <si>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</si>
  <si>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</si>
  <si>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</si>
  <si>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</si>
  <si>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</si>
  <si>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</si>
  <si>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</si>
  <si>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</si>
  <si>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</si>
  <si>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</si>
  <si>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</si>
  <si>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</si>
  <si>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</si>
  <si>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</si>
  <si>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</si>
  <si>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</si>
  <si>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</si>
  <si>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</si>
  <si>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</si>
  <si>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</si>
  <si>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</si>
  <si>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</si>
  <si>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</si>
  <si>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</si>
  <si>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</si>
  <si>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</si>
  <si>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</si>
  <si>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</si>
  <si>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</si>
  <si>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</si>
  <si>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</si>
  <si>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</si>
  <si>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</si>
  <si>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</si>
  <si>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</si>
  <si>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</si>
  <si>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</si>
  <si>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</si>
  <si>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</si>
  <si>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</si>
  <si>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</si>
  <si>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</si>
  <si>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</si>
  <si>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</si>
  <si>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</si>
  <si>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</si>
  <si>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</si>
  <si>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</si>
  <si>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</si>
  <si>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</si>
  <si>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</si>
  <si>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</si>
  <si>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</si>
  <si>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</si>
  <si>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</si>
  <si>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</si>
  <si>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</si>
  <si>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</si>
  <si>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</si>
  <si>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</si>
  <si>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</si>
  <si>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</si>
  <si>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</si>
  <si>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</si>
  <si>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</si>
  <si>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</si>
  <si>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</si>
  <si>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</si>
  <si>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</si>
  <si>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</si>
  <si>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</si>
  <si>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</si>
  <si>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</si>
  <si>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</si>
  <si>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</si>
  <si>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</si>
  <si>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</si>
  <si>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</si>
  <si>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</si>
  <si>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</si>
  <si>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</si>
  <si>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</si>
  <si>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</si>
  <si>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</si>
  <si>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</si>
  <si>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</si>
  <si>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</si>
  <si>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</si>
  <si>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</si>
  <si>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</si>
  <si>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</si>
  <si>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</si>
  <si>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</si>
  <si>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</si>
  <si>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</si>
  <si>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</si>
  <si>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</si>
  <si>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</si>
  <si>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</si>
  <si>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</si>
  <si>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</si>
  <si>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</si>
  <si>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</si>
  <si>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</si>
  <si>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</si>
  <si>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</si>
  <si>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</si>
  <si>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</si>
  <si>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</si>
  <si>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</si>
  <si>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</si>
  <si>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</si>
  <si>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</si>
  <si>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</si>
  <si>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</si>
  <si>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</si>
  <si>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</si>
  <si>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</si>
  <si>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</si>
  <si>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</si>
  <si>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</si>
  <si>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</si>
  <si>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</si>
  <si>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</si>
  <si>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</si>
  <si>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</si>
  <si>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</si>
  <si>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</si>
  <si>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</si>
  <si>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</si>
  <si>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</si>
  <si>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</si>
  <si>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</si>
  <si>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</si>
  <si>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</si>
  <si>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</si>
  <si>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</si>
  <si>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</si>
  <si>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</si>
  <si>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</si>
  <si>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</si>
  <si>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</si>
  <si>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</si>
  <si>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</si>
  <si>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</si>
  <si>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</si>
  <si>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</si>
  <si>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</si>
  <si>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</si>
  <si>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</si>
  <si>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</si>
  <si>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</si>
  <si>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</si>
  <si>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</si>
  <si>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</si>
  <si>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</si>
  <si>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</si>
  <si>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</si>
  <si>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</si>
  <si>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</si>
  <si>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</si>
  <si>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</si>
  <si>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</si>
  <si>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</si>
  <si>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</si>
  <si>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</si>
  <si>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</si>
  <si>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</si>
  <si>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</si>
  <si>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</si>
  <si>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</si>
  <si>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</si>
  <si>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</si>
  <si>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</si>
  <si>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</si>
  <si>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</si>
  <si>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</si>
  <si>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</si>
  <si>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</si>
  <si>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</si>
  <si>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</si>
  <si>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</si>
  <si>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</si>
  <si>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</si>
  <si>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</si>
  <si>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</si>
  <si>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</si>
  <si>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</si>
  <si>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</si>
  <si>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</si>
  <si>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</si>
  <si>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</si>
  <si>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</si>
  <si>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</si>
  <si>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</si>
  <si>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</si>
  <si>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</si>
  <si>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</si>
  <si>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</si>
  <si>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</si>
  <si>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</si>
  <si>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</si>
  <si>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</si>
  <si>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</si>
  <si>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</si>
  <si>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</si>
  <si>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</si>
  <si>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</si>
  <si>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</si>
  <si>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</si>
  <si>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</si>
  <si>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</si>
  <si>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</si>
  <si>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</si>
  <si>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</si>
  <si>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</si>
  <si>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</si>
  <si>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</si>
  <si>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</si>
  <si>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</si>
  <si>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</si>
  <si>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</si>
  <si>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</si>
  <si>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</si>
  <si>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</si>
  <si>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</si>
  <si>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</si>
  <si>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</si>
  <si>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</si>
  <si>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</si>
  <si>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</si>
  <si>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</si>
  <si>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</si>
  <si>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</si>
  <si>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</si>
  <si>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</si>
  <si>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</si>
  <si>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</si>
  <si>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</si>
  <si>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</si>
  <si>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</si>
  <si>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</si>
  <si>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</si>
  <si>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</si>
  <si>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</si>
  <si>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</si>
  <si>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</si>
  <si>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</si>
  <si>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</si>
  <si>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</si>
  <si>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</si>
  <si>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</si>
  <si>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</si>
  <si>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</si>
  <si>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</si>
  <si>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</si>
  <si>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</si>
  <si>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</si>
  <si>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</si>
  <si>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</si>
  <si>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</si>
  <si>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</si>
  <si>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</si>
  <si>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</si>
  <si>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</si>
  <si>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</si>
  <si>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</si>
  <si>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</si>
  <si>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</si>
  <si>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</si>
  <si>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</si>
  <si>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</si>
  <si>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</si>
  <si>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</si>
  <si>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</si>
  <si>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</si>
  <si>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</si>
  <si>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</si>
  <si>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</si>
  <si>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</si>
  <si>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</si>
  <si>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</si>
  <si>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</si>
  <si>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</si>
  <si>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</si>
  <si>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</si>
  <si>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</si>
  <si>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</si>
  <si>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</si>
  <si>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</si>
  <si>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</si>
  <si>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</si>
  <si>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</si>
  <si>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</si>
  <si>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</si>
  <si>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</si>
  <si>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</si>
  <si>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</si>
  <si>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</si>
  <si>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</si>
  <si>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</si>
  <si>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</si>
  <si>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</si>
  <si>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</si>
  <si>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</si>
  <si>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</si>
  <si>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</si>
  <si>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</si>
  <si>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</si>
  <si>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</si>
  <si>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</si>
  <si>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</si>
  <si>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</si>
  <si>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</si>
  <si>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</si>
  <si>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</si>
  <si>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</si>
  <si>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</si>
  <si>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</si>
  <si>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</si>
  <si>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</si>
  <si>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</si>
  <si>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</si>
  <si>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</si>
  <si>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</si>
  <si>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</si>
  <si>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</si>
  <si>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</si>
  <si>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</si>
  <si>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</si>
  <si>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</si>
  <si>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</si>
  <si>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</si>
  <si>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</si>
  <si>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</si>
  <si>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</si>
  <si>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</si>
  <si>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</si>
  <si>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</si>
  <si>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</si>
  <si>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</si>
  <si>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</si>
  <si>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</si>
  <si>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</si>
  <si>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</si>
  <si>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</si>
  <si>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</si>
  <si>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</si>
  <si>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</si>
  <si>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</si>
  <si>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</si>
  <si>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</si>
  <si>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</si>
  <si>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</si>
  <si>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</si>
  <si>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</si>
  <si>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</si>
  <si>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</si>
  <si>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</si>
  <si>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</si>
  <si>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</si>
  <si>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</si>
  <si>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</si>
  <si>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</si>
  <si>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</si>
  <si>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</si>
  <si>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</si>
  <si>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</si>
  <si>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</si>
  <si>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</si>
  <si>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</si>
  <si>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</si>
  <si>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</si>
  <si>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</si>
  <si>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</si>
  <si>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</si>
  <si>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</si>
  <si>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</si>
  <si>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</si>
  <si>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</si>
  <si>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</si>
  <si>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</si>
  <si>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</si>
  <si>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</si>
  <si>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</si>
  <si>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</si>
  <si>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</si>
  <si>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</si>
  <si>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</si>
  <si>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</si>
  <si>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</si>
  <si>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</si>
  <si>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</si>
  <si>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</si>
  <si>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</si>
  <si>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</si>
  <si>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</si>
  <si>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</si>
  <si>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</si>
  <si>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</si>
  <si>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</si>
  <si>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</si>
  <si>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</si>
  <si>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</si>
  <si>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</si>
  <si>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</si>
  <si>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</si>
  <si>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</si>
  <si>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</si>
  <si>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</si>
  <si>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</si>
  <si>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</si>
  <si>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</si>
  <si>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</si>
  <si>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</si>
  <si>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</si>
  <si>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</si>
  <si>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</si>
  <si>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</si>
  <si>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</si>
  <si>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</si>
  <si>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</si>
  <si>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</si>
  <si>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</si>
  <si>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</si>
  <si>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</si>
  <si>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</si>
  <si>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</si>
  <si>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</si>
  <si>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</si>
  <si>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</si>
  <si>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</si>
  <si>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</si>
  <si>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</si>
  <si>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</si>
  <si>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</si>
  <si>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</si>
  <si>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</si>
  <si>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</si>
  <si>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</si>
  <si>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</si>
  <si>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</si>
  <si>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</si>
  <si>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</si>
  <si>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</si>
  <si>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</si>
  <si>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</si>
  <si>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</si>
  <si>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</si>
  <si>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</si>
  <si>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</si>
  <si>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</si>
  <si>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</si>
  <si>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</si>
  <si>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</si>
  <si>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</si>
  <si>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</si>
  <si>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</si>
  <si>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</si>
  <si>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</si>
  <si>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</si>
  <si>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</si>
  <si>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</si>
  <si>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</si>
  <si>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</si>
  <si>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</si>
  <si>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</si>
  <si>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</si>
  <si>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</si>
  <si>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</si>
  <si>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</si>
  <si>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</si>
  <si>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</si>
  <si>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</si>
  <si>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</si>
  <si>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</si>
  <si>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</si>
  <si>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</si>
  <si>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</si>
  <si>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</si>
  <si>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</si>
  <si>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</si>
  <si>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</si>
  <si>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</si>
  <si>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</si>
  <si>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</si>
  <si>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</si>
  <si>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</si>
  <si>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</si>
  <si>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</si>
  <si>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</si>
  <si>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</si>
  <si>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</si>
  <si>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</si>
  <si>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</si>
  <si>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</si>
  <si>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</si>
  <si>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</si>
  <si>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</si>
  <si>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</si>
  <si>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</si>
  <si>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</si>
  <si>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</si>
  <si>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</si>
  <si>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</si>
  <si>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</si>
  <si>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</si>
  <si>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</si>
  <si>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</si>
  <si>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</si>
  <si>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</si>
  <si>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</si>
  <si>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</si>
  <si>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</si>
  <si>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</si>
  <si>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</si>
  <si>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</si>
  <si>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</si>
  <si>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</si>
  <si>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</si>
  <si>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</si>
  <si>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</si>
  <si>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</si>
  <si>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</si>
  <si>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</si>
  <si>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</si>
  <si>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</si>
  <si>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</si>
  <si>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</si>
  <si>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</si>
  <si>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</si>
  <si>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</si>
  <si>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</si>
  <si>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</si>
  <si>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</si>
  <si>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</si>
  <si>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</si>
  <si>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</si>
  <si>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</si>
  <si>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</si>
  <si>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</si>
  <si>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</si>
  <si>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</si>
  <si>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</si>
  <si>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</si>
  <si>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</si>
  <si>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</si>
  <si>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</si>
  <si>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</si>
  <si>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</si>
  <si>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</si>
  <si>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</si>
  <si>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</si>
  <si>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</si>
  <si>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</si>
  <si>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</si>
  <si>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</si>
  <si>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</si>
  <si>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</si>
  <si>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</si>
  <si>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</si>
  <si>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</si>
  <si>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</si>
  <si>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</si>
  <si>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</si>
  <si>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</si>
  <si>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</si>
  <si>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</si>
  <si>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</si>
  <si>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</si>
  <si>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</si>
  <si>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</si>
  <si>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</si>
  <si>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</si>
  <si>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</si>
  <si>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</si>
  <si>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</si>
  <si>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</si>
  <si>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</si>
  <si>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</si>
  <si>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</si>
  <si>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</si>
  <si>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</si>
  <si>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</si>
  <si>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</si>
  <si>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</si>
  <si>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</si>
  <si>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</si>
  <si>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</si>
  <si>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</si>
  <si>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</si>
  <si>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</si>
  <si>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</si>
  <si>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</si>
  <si>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</si>
  <si>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</si>
  <si>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</si>
  <si>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</si>
  <si>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</si>
  <si>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</si>
  <si>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</si>
  <si>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</si>
  <si>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</si>
  <si>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</si>
  <si>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</si>
  <si>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</si>
  <si>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</si>
  <si>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</si>
  <si>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</si>
  <si>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</si>
  <si>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</si>
  <si>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</si>
  <si>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</si>
  <si>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</si>
  <si>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</si>
  <si>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</si>
  <si>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</si>
  <si>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</si>
  <si>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</si>
  <si>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</si>
  <si>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</si>
  <si>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</si>
  <si>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</si>
  <si>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</si>
  <si>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</si>
  <si>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</si>
  <si>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</si>
  <si>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</si>
  <si>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</si>
  <si>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</si>
  <si>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</si>
  <si>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</si>
  <si>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</si>
  <si>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</si>
  <si>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</si>
  <si>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</si>
  <si>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</si>
  <si>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</si>
  <si>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</si>
  <si>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</si>
  <si>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</si>
  <si>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</si>
  <si>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</si>
  <si>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</si>
  <si>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</si>
  <si>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</si>
  <si>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</si>
  <si>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</si>
  <si>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</si>
  <si>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</si>
  <si>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</si>
  <si>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</si>
  <si>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</si>
  <si>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</si>
  <si>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</si>
  <si>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</si>
  <si>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</si>
  <si>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</si>
  <si>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</si>
  <si>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</si>
  <si>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</si>
  <si>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</si>
  <si>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</si>
  <si>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</si>
  <si>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</si>
  <si>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</si>
  <si>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</si>
  <si>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</si>
  <si>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</si>
  <si>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</si>
  <si>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</si>
  <si>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</si>
  <si>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</si>
  <si>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</si>
  <si>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</si>
  <si>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</si>
  <si>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</si>
  <si>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</si>
  <si>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</si>
  <si>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</si>
  <si>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</si>
  <si>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</si>
  <si>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</si>
  <si>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</si>
  <si>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</si>
  <si>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</si>
  <si>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</si>
  <si>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</si>
  <si>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</si>
  <si>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</si>
  <si>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</si>
  <si>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</si>
  <si>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</si>
  <si>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</si>
  <si>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</si>
  <si>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</si>
  <si>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</si>
  <si>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</si>
  <si>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</si>
  <si>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</si>
  <si>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</si>
  <si>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</si>
  <si>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</si>
  <si>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</si>
  <si>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</si>
  <si>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</si>
  <si>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</si>
  <si>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</si>
  <si>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</si>
  <si>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</si>
  <si>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</si>
  <si>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</si>
  <si>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</si>
  <si>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</si>
  <si>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</si>
  <si>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</si>
  <si>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</si>
  <si>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</si>
  <si>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</si>
  <si>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</si>
  <si>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</si>
  <si>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</si>
  <si>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</si>
  <si>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</si>
  <si>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</si>
  <si>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</si>
  <si>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</si>
  <si>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</si>
  <si>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</si>
  <si>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</si>
  <si>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</si>
  <si>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</si>
  <si>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</si>
  <si>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</si>
  <si>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</si>
  <si>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</si>
  <si>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</si>
  <si>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</si>
  <si>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</si>
  <si>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</si>
  <si>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</si>
  <si>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</si>
  <si>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</si>
  <si>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</si>
  <si>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</si>
  <si>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</si>
  <si>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</si>
  <si>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</si>
  <si>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</si>
  <si>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</si>
  <si>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</si>
  <si>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</si>
  <si>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</si>
  <si>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</si>
  <si>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</si>
  <si>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</si>
  <si>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</si>
  <si>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</si>
  <si>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</si>
  <si>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</si>
  <si>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</si>
  <si>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</si>
  <si>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</si>
  <si>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</si>
  <si>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</si>
  <si>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</si>
  <si>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</si>
  <si>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</si>
  <si>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</si>
  <si>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</si>
  <si>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</si>
  <si>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</si>
  <si>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</si>
  <si>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</si>
  <si>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</si>
  <si>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</si>
  <si>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</si>
  <si>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</si>
  <si>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</si>
  <si>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</si>
  <si>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</si>
  <si>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</si>
  <si>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</si>
  <si>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</si>
  <si>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</si>
  <si>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</si>
  <si>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</si>
  <si>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</si>
  <si>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</si>
  <si>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</si>
  <si>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</si>
  <si>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</si>
  <si>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</si>
  <si>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</si>
  <si>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</si>
  <si>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</si>
  <si>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</si>
  <si>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</si>
  <si>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</si>
  <si>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</si>
  <si>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</si>
  <si>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</si>
  <si>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</si>
  <si>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</si>
  <si>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</si>
  <si>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</si>
  <si>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</si>
  <si>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</si>
  <si>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</si>
  <si>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</si>
  <si>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</si>
  <si>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</si>
  <si>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</si>
  <si>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</si>
  <si>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</si>
  <si>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</si>
  <si>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</si>
  <si>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</si>
  <si>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</si>
  <si>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</si>
  <si>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</si>
  <si>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</si>
  <si>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</si>
  <si>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</si>
  <si>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</si>
  <si>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</si>
  <si>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</si>
  <si>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</si>
  <si>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</si>
  <si>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</si>
  <si>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</si>
  <si>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</si>
  <si>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</si>
  <si>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</si>
  <si>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</si>
  <si>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</si>
  <si>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</si>
  <si>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</si>
  <si>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</si>
  <si>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</si>
  <si>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</si>
  <si>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</si>
  <si>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</si>
  <si>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</si>
  <si>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</si>
  <si>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</si>
  <si>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</si>
  <si>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</si>
  <si>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</si>
  <si>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</si>
  <si>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</si>
  <si>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</si>
  <si>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</si>
  <si>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</si>
  <si>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</si>
  <si>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</si>
  <si>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</si>
  <si>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</si>
  <si>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</si>
  <si>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</si>
  <si>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</si>
  <si>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</si>
  <si>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</si>
  <si>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</si>
  <si>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</si>
  <si>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</si>
  <si>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</si>
  <si>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</si>
  <si>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</si>
  <si>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</si>
  <si>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</si>
  <si>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</si>
  <si>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</si>
  <si>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</si>
  <si>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</si>
  <si>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</si>
  <si>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</si>
  <si>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</si>
  <si>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</si>
  <si>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</si>
  <si>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</si>
  <si>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</si>
  <si>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</si>
  <si>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</si>
  <si>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</si>
  <si>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</si>
  <si>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</si>
  <si>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</si>
  <si>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</si>
  <si>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</si>
  <si>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</si>
  <si>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</si>
  <si>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</si>
  <si>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</si>
  <si>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</si>
  <si>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</si>
  <si>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</si>
  <si>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</si>
  <si>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</si>
  <si>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</si>
  <si>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</si>
  <si>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</si>
  <si>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</si>
  <si>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</si>
  <si>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</si>
  <si>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</si>
  <si>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</si>
  <si>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</si>
  <si>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</si>
  <si>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</si>
  <si>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</si>
  <si>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</si>
  <si>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</si>
  <si>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</si>
  <si>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</si>
  <si>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</si>
  <si>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</si>
  <si>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</si>
  <si>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</si>
  <si>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</si>
  <si>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</si>
  <si>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</si>
  <si>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</si>
  <si>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</si>
  <si>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</si>
  <si>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</si>
  <si>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</si>
  <si>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</si>
  <si>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</si>
  <si>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</si>
  <si>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</si>
  <si>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</si>
  <si>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</si>
  <si>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</si>
  <si>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</si>
  <si>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</si>
  <si>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</si>
  <si>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</si>
  <si>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</si>
  <si>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</si>
  <si>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</si>
  <si>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</si>
  <si>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</si>
  <si>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</si>
  <si>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</si>
  <si>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</si>
  <si>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</si>
  <si>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</si>
  <si>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</si>
  <si>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</si>
  <si>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</si>
  <si>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</si>
  <si>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</si>
  <si>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</si>
  <si>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</si>
  <si>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</si>
  <si>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</si>
  <si>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</si>
  <si>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</si>
  <si>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</si>
  <si>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</si>
  <si>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</si>
  <si>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</si>
  <si>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</si>
  <si>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</si>
  <si>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</si>
  <si>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</si>
  <si>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</si>
  <si>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</si>
  <si>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</si>
  <si>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</si>
  <si>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</si>
  <si>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</si>
  <si>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</si>
  <si>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</si>
  <si>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</si>
  <si>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</si>
  <si>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</si>
  <si>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</si>
  <si>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</si>
  <si>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</si>
  <si>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</si>
  <si>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</si>
  <si>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</si>
  <si>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</si>
  <si>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</si>
  <si>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</si>
  <si>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</si>
  <si>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</si>
  <si>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</si>
  <si>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</si>
  <si>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</si>
  <si>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</si>
  <si>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</si>
  <si>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</si>
  <si>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</si>
  <si>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</si>
  <si>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</si>
  <si>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</si>
  <si>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</si>
  <si>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</si>
  <si>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</si>
  <si>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</si>
  <si>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</si>
  <si>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</si>
  <si>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</si>
  <si>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</si>
  <si>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</si>
  <si>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</si>
  <si>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</si>
  <si>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</si>
  <si>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</si>
  <si>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</si>
  <si>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</si>
  <si>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</si>
  <si>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</si>
  <si>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</si>
  <si>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</si>
  <si>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</si>
  <si>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</si>
  <si>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</si>
  <si>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</si>
  <si>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</si>
  <si>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</si>
  <si>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</si>
  <si>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</si>
  <si>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</si>
  <si>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</si>
  <si>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</si>
  <si>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</si>
  <si>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</si>
  <si>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</si>
  <si>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</si>
  <si>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</si>
  <si>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</si>
  <si>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</si>
  <si>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</si>
  <si>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</si>
  <si>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</si>
  <si>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</si>
  <si>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</si>
  <si>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</si>
  <si>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</si>
  <si>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</si>
  <si>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</si>
  <si>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</si>
  <si>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</si>
  <si>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</si>
  <si>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</si>
  <si>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</si>
  <si>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</si>
  <si>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</si>
  <si>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</si>
  <si>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</si>
  <si>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</si>
  <si>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</si>
  <si>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</si>
  <si>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</si>
  <si>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</si>
  <si>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</si>
  <si>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</si>
  <si>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</si>
  <si>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</si>
  <si>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</si>
  <si>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</si>
  <si>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</si>
  <si>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</si>
  <si>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</si>
  <si>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</si>
  <si>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</si>
  <si>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</si>
  <si>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</si>
  <si>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</si>
  <si>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</si>
  <si>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</si>
  <si>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</si>
  <si>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</si>
  <si>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</si>
  <si>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</si>
  <si>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</si>
  <si>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</si>
  <si>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</si>
  <si>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</si>
  <si>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</si>
  <si>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</si>
  <si>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</si>
  <si>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</si>
  <si>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</si>
  <si>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</si>
  <si>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</si>
  <si>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</si>
  <si>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</si>
  <si>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</si>
  <si>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</si>
  <si>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</si>
  <si>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</si>
  <si>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</si>
  <si>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</si>
  <si>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</si>
  <si>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</si>
  <si>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</si>
  <si>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</si>
  <si>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</si>
  <si>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</si>
  <si>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</si>
  <si>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</si>
  <si>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</si>
  <si>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</si>
  <si>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</si>
  <si>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</si>
  <si>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</si>
  <si>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</si>
  <si>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</si>
  <si>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</si>
  <si>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</si>
  <si>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</si>
  <si>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</si>
  <si>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</si>
  <si>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</si>
  <si>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</si>
  <si>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</si>
  <si>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</si>
  <si>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</si>
  <si>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</si>
  <si>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</si>
  <si>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</si>
  <si>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</si>
  <si>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</si>
  <si>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</si>
  <si>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</si>
  <si>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</si>
  <si>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</si>
  <si>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</si>
  <si>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</si>
  <si>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</si>
  <si>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</si>
  <si>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</si>
  <si>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</si>
  <si>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</si>
  <si>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</si>
  <si>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</si>
  <si>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</si>
  <si>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</si>
  <si>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</si>
  <si>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</si>
  <si>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</si>
  <si>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</si>
  <si>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</si>
  <si>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</si>
  <si>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</si>
  <si>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</si>
  <si>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</si>
  <si>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</si>
  <si>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</si>
  <si>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</si>
  <si>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</si>
  <si>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</si>
  <si>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</si>
  <si>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</si>
  <si>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</si>
  <si>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</si>
  <si>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</si>
  <si>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</si>
  <si>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</si>
  <si>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</si>
  <si>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</si>
  <si>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</si>
  <si>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</si>
  <si>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</si>
  <si>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</si>
  <si>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</si>
  <si>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</si>
  <si>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</si>
  <si>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</si>
  <si>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</si>
  <si>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</si>
  <si>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</si>
  <si>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</si>
  <si>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</si>
  <si>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</si>
  <si>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</si>
  <si>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</si>
  <si>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</si>
  <si>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</si>
  <si>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</si>
  <si>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</si>
  <si>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</si>
  <si>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</si>
  <si>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</si>
  <si>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</si>
  <si>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</si>
  <si>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</si>
  <si>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</si>
  <si>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</si>
  <si>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</si>
  <si>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</si>
  <si>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</si>
  <si>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</si>
  <si>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</si>
  <si>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</si>
  <si>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</si>
  <si>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</si>
  <si>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</si>
  <si>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</si>
  <si>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</si>
  <si>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</si>
  <si>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</si>
  <si>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</si>
  <si>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</si>
  <si>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</si>
  <si>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</si>
  <si>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</si>
  <si>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</si>
  <si>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</si>
  <si>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</si>
  <si>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</si>
  <si>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</si>
  <si>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</si>
  <si>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</si>
  <si>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</si>
  <si>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</si>
  <si>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</si>
  <si>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</si>
  <si>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</si>
  <si>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</si>
  <si>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</si>
  <si>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</si>
  <si>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</si>
  <si>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</si>
  <si>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</si>
  <si>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</si>
  <si>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</si>
  <si>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</si>
  <si>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</si>
  <si>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</si>
  <si>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</si>
  <si>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</si>
  <si>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</si>
  <si>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</si>
  <si>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</si>
  <si>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</si>
  <si>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</si>
  <si>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</si>
  <si>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</si>
  <si>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</si>
  <si>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</si>
  <si>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</si>
  <si>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</si>
  <si>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</si>
  <si>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</si>
  <si>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</si>
  <si>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</si>
  <si>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</si>
  <si>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</si>
  <si>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</si>
  <si>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</si>
  <si>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</si>
  <si>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</si>
  <si>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</si>
  <si>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</si>
  <si>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</si>
  <si>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</si>
  <si>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</si>
  <si>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</si>
  <si>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</si>
  <si>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</si>
  <si>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</si>
  <si>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</si>
  <si>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</si>
  <si>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</si>
  <si>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</si>
  <si>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</si>
  <si>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</si>
  <si>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</si>
  <si>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</si>
  <si>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</si>
  <si>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</si>
  <si>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</si>
  <si>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</si>
  <si>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</si>
  <si>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</si>
  <si>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</si>
  <si>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</si>
  <si>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</si>
  <si>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</si>
  <si>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</si>
  <si>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</si>
  <si>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</si>
  <si>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</si>
  <si>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</si>
  <si>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</si>
  <si>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</si>
  <si>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</si>
  <si>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</si>
  <si>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</si>
  <si>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</si>
  <si>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</si>
  <si>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</si>
  <si>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</si>
  <si>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</si>
  <si>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</si>
  <si>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</si>
  <si>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</si>
  <si>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</si>
  <si>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</si>
  <si>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</si>
  <si>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</si>
  <si>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</si>
  <si>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</si>
  <si>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</si>
  <si>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</si>
  <si>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</si>
  <si>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</si>
  <si>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</si>
  <si>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</si>
  <si>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</si>
  <si>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</si>
  <si>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</si>
  <si>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</si>
  <si>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</si>
  <si>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</si>
  <si>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</si>
  <si>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</si>
  <si>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</si>
  <si>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</si>
  <si>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</si>
  <si>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</si>
  <si>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</si>
  <si>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</si>
  <si>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</si>
  <si>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</si>
  <si>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</si>
  <si>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</si>
  <si>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</si>
  <si>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</si>
  <si>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</si>
  <si>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</si>
  <si>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</si>
  <si>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</si>
  <si>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</si>
  <si>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</si>
  <si>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</si>
  <si>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</si>
  <si>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</si>
  <si>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</si>
  <si>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</si>
  <si>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</si>
  <si>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</si>
  <si>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</si>
  <si>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</si>
  <si>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</si>
  <si>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</si>
  <si>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</si>
  <si>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</si>
  <si>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</si>
  <si>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</si>
  <si>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</si>
  <si>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</si>
  <si>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</si>
  <si>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</si>
  <si>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</si>
  <si>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</si>
  <si>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</si>
  <si>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</si>
  <si>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</si>
  <si>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</si>
  <si>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</si>
  <si>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</si>
  <si>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</si>
  <si>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</si>
  <si>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</si>
  <si>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</si>
  <si>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</si>
  <si>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</si>
  <si>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</si>
  <si>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</si>
  <si>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</si>
  <si>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</si>
  <si>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</si>
  <si>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</si>
  <si>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</si>
  <si>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</si>
  <si>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</si>
  <si>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</si>
  <si>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</si>
  <si>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</si>
  <si>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</si>
  <si>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</si>
  <si>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</si>
  <si>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</si>
  <si>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</si>
  <si>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</si>
  <si>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</si>
  <si>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</si>
  <si>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</si>
  <si>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</si>
  <si>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</si>
  <si>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</si>
  <si>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</si>
  <si>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</si>
  <si>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</si>
  <si>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</si>
  <si>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</si>
  <si>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</si>
  <si>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</si>
  <si>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</si>
  <si>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</si>
  <si>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</si>
  <si>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</si>
  <si>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</si>
  <si>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</si>
  <si>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</si>
  <si>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</si>
  <si>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</si>
  <si>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</si>
  <si>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</si>
  <si>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</si>
  <si>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</si>
  <si>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</si>
  <si>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</si>
  <si>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</si>
  <si>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</si>
  <si>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</si>
  <si>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</si>
  <si>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</si>
  <si>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</si>
  <si>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</si>
  <si>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</si>
  <si>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</si>
  <si>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</si>
  <si>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</si>
  <si>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</si>
  <si>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</si>
  <si>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</si>
  <si>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</si>
  <si>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</si>
  <si>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</si>
  <si>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</si>
  <si>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</si>
  <si>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</si>
  <si>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</si>
  <si>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</si>
  <si>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</si>
  <si>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</si>
  <si>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</si>
  <si>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</si>
  <si>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</si>
  <si>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</si>
  <si>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</si>
  <si>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</si>
  <si>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</si>
  <si>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</si>
  <si>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</si>
  <si>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</si>
  <si>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</si>
  <si>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</si>
  <si>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</si>
  <si>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</si>
  <si>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</si>
  <si>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</si>
  <si>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</si>
  <si>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</si>
  <si>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</si>
  <si>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</si>
  <si>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</si>
  <si>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</si>
  <si>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</si>
  <si>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</si>
  <si>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</si>
  <si>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</si>
  <si>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</si>
  <si>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</si>
  <si>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</si>
  <si>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</si>
  <si>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</si>
  <si>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</si>
  <si>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</si>
  <si>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</si>
  <si>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</si>
  <si>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</si>
  <si>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</si>
  <si>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</si>
  <si>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</si>
  <si>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</si>
  <si>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</si>
  <si>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</si>
  <si>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</si>
  <si>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</si>
  <si>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</si>
  <si>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</si>
  <si>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</si>
  <si>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</si>
  <si>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</si>
  <si>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</si>
  <si>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</si>
  <si>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</si>
  <si>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</si>
  <si>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</si>
  <si>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</si>
  <si>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</si>
  <si>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</si>
  <si>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</si>
  <si>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</si>
  <si>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</si>
  <si>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</si>
  <si>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</si>
  <si>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</si>
  <si>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</si>
  <si>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</si>
  <si>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</si>
  <si>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</si>
  <si>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</si>
  <si>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</si>
  <si>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</si>
  <si>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</si>
  <si>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</si>
  <si>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</si>
  <si>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</si>
  <si>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</si>
  <si>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</si>
  <si>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</si>
  <si>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</si>
  <si>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</si>
  <si>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</si>
  <si>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</si>
  <si>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</si>
  <si>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</si>
  <si>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</si>
  <si>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</si>
  <si>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</si>
  <si>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</si>
  <si>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</si>
  <si>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</si>
  <si>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</si>
  <si>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</si>
  <si>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</si>
  <si>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</si>
  <si>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</si>
  <si>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</si>
  <si>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</si>
  <si>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</si>
  <si>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</si>
  <si>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</si>
  <si>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</si>
  <si>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</si>
  <si>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</si>
  <si>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</si>
  <si>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</si>
  <si>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</si>
  <si>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</si>
  <si>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</si>
  <si>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</si>
  <si>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</si>
  <si>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</si>
  <si>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</si>
  <si>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</si>
  <si>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</si>
  <si>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</si>
  <si>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</si>
  <si>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</si>
  <si>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</si>
  <si>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</si>
  <si>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</si>
  <si>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</si>
  <si>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</si>
  <si>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</si>
  <si>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</si>
  <si>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</si>
  <si>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</si>
  <si>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</si>
  <si>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</si>
  <si>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</si>
  <si>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</si>
  <si>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</si>
  <si>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</si>
  <si>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</si>
  <si>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</si>
  <si>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</si>
  <si>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</si>
  <si>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</si>
  <si>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</si>
  <si>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</si>
  <si>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</si>
  <si>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</si>
  <si>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</si>
  <si>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</si>
  <si>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</si>
  <si>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</si>
  <si>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</si>
  <si>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</si>
  <si>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</si>
  <si>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</si>
  <si>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</si>
  <si>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</si>
  <si>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</si>
  <si>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</si>
  <si>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</si>
  <si>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</si>
  <si>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</si>
  <si>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</si>
  <si>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</si>
  <si>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</si>
  <si>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</si>
  <si>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</si>
  <si>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</si>
  <si>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</si>
  <si>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</si>
  <si>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</si>
  <si>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</si>
  <si>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</si>
  <si>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</si>
  <si>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</si>
  <si>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</si>
  <si>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</si>
  <si>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</si>
  <si>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</si>
  <si>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</si>
  <si>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</si>
  <si>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</si>
  <si>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</si>
  <si>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</si>
  <si>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</si>
  <si>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</si>
  <si>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</si>
  <si>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</si>
  <si>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</si>
  <si>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</si>
  <si>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</si>
  <si>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</si>
  <si>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</si>
  <si>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</si>
  <si>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</si>
  <si>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</si>
  <si>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</si>
  <si>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</si>
  <si>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</si>
  <si>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</si>
  <si>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</si>
  <si>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</si>
  <si>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</si>
  <si>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</si>
  <si>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</si>
  <si>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</si>
  <si>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</si>
  <si>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</si>
  <si>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</si>
  <si>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</si>
  <si>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</si>
  <si>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</si>
  <si>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</si>
  <si>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</si>
  <si>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</si>
  <si>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</si>
  <si>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</si>
  <si>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</si>
  <si>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</si>
  <si>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</si>
  <si>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</si>
  <si>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</si>
  <si>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</si>
  <si>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</si>
  <si>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</si>
  <si>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</si>
  <si>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</si>
  <si>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</si>
  <si>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</si>
  <si>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</si>
  <si>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</si>
  <si>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</si>
  <si>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</si>
  <si>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</si>
  <si>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</si>
  <si>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</si>
  <si>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</si>
  <si>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</si>
  <si>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</si>
  <si>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</si>
  <si>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</si>
  <si>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</si>
  <si>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</si>
  <si>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</si>
  <si>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</si>
  <si>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</si>
  <si>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</si>
  <si>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</si>
  <si>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</si>
  <si>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</si>
  <si>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</si>
  <si>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</si>
  <si>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</si>
  <si>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</si>
  <si>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</si>
  <si>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</si>
  <si>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</si>
  <si>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</si>
  <si>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</si>
  <si>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</si>
  <si>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</si>
  <si>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</si>
  <si>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</si>
  <si>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</si>
  <si>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</si>
  <si>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</si>
  <si>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</si>
  <si>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</si>
  <si>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</si>
  <si>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</si>
  <si>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</si>
  <si>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</si>
  <si>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</si>
  <si>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</si>
  <si>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</si>
  <si>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</si>
  <si>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</si>
  <si>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</si>
  <si>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</si>
  <si>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</si>
  <si>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</si>
  <si>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</si>
  <si>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</si>
  <si>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</si>
  <si>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</si>
  <si>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</si>
  <si>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</si>
  <si>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</si>
  <si>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</si>
  <si>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</si>
  <si>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</si>
  <si>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</si>
  <si>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</si>
  <si>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</si>
  <si>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</si>
  <si>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</si>
  <si>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</si>
  <si>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</si>
  <si>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</si>
  <si>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</si>
  <si>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</si>
  <si>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</si>
  <si>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</si>
  <si>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</si>
  <si>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</si>
  <si>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</si>
  <si>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</si>
  <si>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</si>
  <si>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</si>
  <si>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</si>
  <si>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</si>
  <si>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</si>
  <si>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</si>
  <si>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</si>
  <si>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</si>
  <si>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</si>
  <si>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</si>
  <si>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</si>
  <si>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</si>
  <si>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</si>
  <si>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</si>
  <si>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</si>
  <si>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</si>
  <si>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</si>
  <si>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</si>
  <si>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</si>
  <si>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</si>
  <si>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</si>
  <si>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</si>
  <si>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</si>
  <si>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</si>
  <si>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</si>
  <si>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</si>
  <si>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</si>
  <si>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</si>
  <si>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</si>
  <si>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</si>
  <si>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</si>
  <si>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</si>
  <si>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</si>
  <si>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</si>
  <si>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</si>
  <si>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</si>
  <si>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</si>
  <si>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</si>
  <si>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</si>
  <si>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</si>
  <si>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</si>
  <si>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</si>
  <si>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</si>
  <si>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</si>
  <si>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</si>
  <si>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</si>
  <si>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</si>
  <si>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</si>
  <si>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</si>
  <si>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</si>
  <si>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</si>
  <si>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</si>
  <si>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</si>
  <si>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</si>
  <si>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</si>
  <si>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</si>
  <si>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</si>
  <si>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</si>
  <si>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</si>
  <si>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</si>
  <si>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</si>
  <si>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</si>
  <si>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</si>
  <si>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</si>
  <si>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</si>
  <si>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</si>
  <si>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</si>
  <si>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</si>
  <si>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</si>
  <si>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</si>
  <si>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</si>
  <si>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</si>
  <si>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</si>
  <si>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</si>
  <si>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</si>
  <si>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</si>
  <si>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</si>
  <si>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</si>
  <si>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</si>
  <si>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</si>
  <si>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</si>
  <si>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</si>
  <si>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</si>
  <si>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</si>
  <si>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</si>
  <si>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</si>
  <si>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</si>
  <si>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</si>
  <si>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</si>
  <si>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</si>
  <si>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</si>
  <si>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</si>
  <si>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</si>
  <si>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</si>
  <si>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</si>
  <si>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</si>
  <si>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</si>
  <si>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</si>
  <si>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</si>
  <si>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</si>
  <si>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</si>
  <si>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</si>
  <si>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</si>
  <si>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</si>
  <si>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</si>
  <si>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</si>
  <si>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</si>
  <si>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</si>
  <si>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</si>
  <si>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</si>
  <si>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</si>
  <si>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</si>
  <si>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</si>
  <si>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</si>
  <si>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</si>
  <si>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</si>
  <si>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</si>
  <si>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</si>
  <si>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</si>
  <si>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</si>
  <si>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</si>
  <si>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</si>
  <si>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</si>
  <si>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</si>
  <si>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</si>
  <si>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</si>
  <si>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</si>
  <si>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</si>
  <si>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</si>
  <si>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</si>
  <si>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</si>
  <si>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</si>
  <si>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</si>
  <si>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</si>
  <si>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</si>
  <si>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</si>
  <si>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</si>
  <si>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</si>
  <si>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</si>
  <si>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</si>
  <si>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</si>
  <si>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</si>
  <si>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</si>
  <si>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</si>
  <si>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</si>
  <si>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</si>
  <si>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</si>
  <si>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</si>
  <si>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</si>
  <si>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</si>
  <si>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</si>
  <si>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</si>
  <si>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</si>
  <si>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</si>
  <si>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</si>
  <si>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</si>
  <si>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</si>
  <si>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</si>
  <si>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</si>
  <si>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</si>
  <si>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</si>
  <si>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</si>
  <si>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</si>
  <si>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</si>
  <si>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</si>
  <si>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</si>
  <si>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</si>
  <si>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</si>
  <si>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</si>
  <si>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</si>
  <si>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</si>
  <si>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</si>
  <si>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</si>
  <si>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</si>
  <si>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</si>
  <si>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</si>
  <si>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</si>
  <si>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</si>
  <si>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</si>
  <si>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</si>
  <si>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</si>
  <si>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</si>
  <si>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</si>
  <si>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</si>
  <si>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</si>
  <si>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</si>
  <si>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</si>
  <si>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</si>
  <si>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</si>
  <si>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</si>
  <si>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</si>
  <si>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</si>
  <si>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</si>
  <si>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</si>
  <si>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</si>
  <si>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</si>
  <si>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</si>
  <si>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</si>
  <si>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</si>
  <si>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</si>
  <si>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</si>
  <si>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</si>
  <si>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</si>
  <si>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</si>
  <si>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</si>
  <si>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</si>
  <si>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</si>
  <si>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</si>
  <si>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</si>
  <si>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</si>
  <si>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</si>
  <si>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</si>
  <si>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</si>
  <si>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</si>
  <si>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</si>
  <si>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</si>
  <si>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</si>
  <si>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</si>
  <si>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</si>
  <si>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</si>
  <si>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</si>
  <si>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</si>
  <si>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</si>
  <si>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</si>
  <si>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</si>
  <si>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</si>
  <si>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</si>
  <si>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</si>
  <si>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</si>
  <si>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</si>
  <si>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</si>
  <si>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</si>
  <si>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</si>
  <si>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</si>
  <si>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</si>
  <si>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</si>
  <si>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</si>
  <si>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</si>
  <si>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</si>
  <si>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</si>
  <si>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</si>
  <si>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</si>
  <si>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</si>
  <si>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</si>
  <si>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</si>
  <si>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</si>
  <si>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</si>
  <si>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</si>
  <si>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</si>
  <si>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</si>
  <si>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</si>
  <si>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</si>
  <si>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</si>
  <si>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</si>
  <si>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</si>
  <si>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</si>
  <si>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</si>
  <si>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</si>
  <si>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</si>
  <si>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</si>
  <si>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</si>
  <si>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</si>
  <si>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</si>
  <si>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</si>
  <si>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</si>
  <si>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</si>
  <si>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</si>
  <si>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</si>
  <si>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</si>
  <si>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</si>
  <si>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</si>
  <si>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</si>
  <si>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</si>
  <si>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</si>
  <si>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</si>
  <si>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</si>
  <si>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</si>
  <si>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</si>
  <si>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</si>
  <si>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</si>
  <si>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</si>
  <si>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</si>
  <si>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</si>
  <si>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</si>
  <si>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</si>
  <si>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</si>
  <si>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</si>
  <si>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</si>
  <si>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</si>
  <si>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</si>
  <si>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</si>
  <si>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</si>
  <si>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</si>
  <si>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</si>
  <si>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</si>
  <si>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</si>
  <si>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</si>
  <si>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</si>
  <si>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</si>
  <si>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</si>
  <si>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</si>
  <si>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</si>
  <si>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</si>
  <si>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</si>
  <si>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</si>
  <si>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</si>
  <si>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</si>
  <si>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</si>
  <si>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</si>
  <si>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</si>
  <si>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</si>
  <si>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</si>
  <si>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</si>
  <si>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</si>
  <si>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</si>
  <si>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</si>
  <si>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</si>
  <si>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</si>
  <si>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</si>
  <si>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</si>
  <si>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</si>
  <si>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</si>
  <si>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</si>
  <si>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</si>
  <si>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</si>
  <si>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</si>
  <si>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</si>
  <si>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</si>
  <si>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</si>
  <si>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</si>
  <si>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</si>
  <si>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</si>
  <si>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</si>
  <si>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</si>
  <si>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</si>
  <si>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</si>
  <si>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</si>
  <si>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</si>
  <si>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</si>
  <si>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</si>
  <si>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</si>
  <si>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</si>
  <si>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</si>
  <si>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</si>
  <si>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</si>
  <si>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</si>
  <si>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</si>
  <si>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</si>
  <si>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</si>
  <si>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</si>
  <si>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</si>
  <si>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</si>
  <si>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</si>
  <si>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</si>
  <si>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</si>
  <si>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</si>
  <si>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</si>
  <si>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</si>
  <si>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</si>
  <si>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</si>
  <si>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</si>
  <si>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</si>
  <si>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</si>
  <si>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</si>
  <si>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</si>
  <si>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</si>
  <si>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</si>
  <si>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</si>
  <si>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</si>
  <si>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</si>
  <si>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</si>
  <si>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</si>
  <si>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</si>
  <si>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</si>
  <si>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</si>
  <si>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</si>
  <si>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</si>
  <si>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</si>
  <si>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</si>
  <si>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</si>
  <si>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</si>
  <si>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</si>
  <si>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</si>
  <si>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</si>
  <si>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</si>
  <si>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</si>
  <si>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</si>
  <si>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</si>
  <si>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</si>
  <si>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</si>
  <si>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</si>
  <si>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</si>
  <si>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</si>
  <si>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</si>
  <si>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</si>
  <si>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</si>
  <si>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</si>
  <si>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</si>
  <si>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</si>
  <si>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</si>
  <si>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</si>
  <si>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</si>
  <si>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</si>
  <si>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</si>
  <si>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</si>
  <si>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</si>
  <si>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</si>
  <si>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</si>
  <si>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</si>
  <si>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</si>
  <si>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</si>
  <si>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</si>
  <si>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</si>
  <si>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</si>
  <si>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</si>
  <si>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</si>
  <si>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</si>
  <si>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</si>
  <si>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</si>
  <si>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</si>
  <si>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</si>
  <si>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</si>
  <si>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</si>
  <si>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</si>
  <si>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</si>
  <si>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</si>
  <si>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</si>
  <si>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</si>
  <si>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</si>
  <si>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</si>
  <si>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</si>
  <si>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</si>
  <si>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</si>
  <si>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</si>
  <si>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</si>
  <si>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</si>
  <si>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</si>
  <si>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</si>
  <si>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</si>
  <si>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</si>
  <si>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</si>
  <si>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</si>
  <si>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</si>
  <si>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</si>
  <si>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</si>
  <si>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</si>
  <si>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</si>
  <si>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</si>
  <si>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</si>
  <si>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</si>
  <si>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</si>
  <si>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</si>
  <si>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</si>
  <si>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</si>
  <si>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</si>
  <si>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</si>
  <si>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</si>
  <si>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</si>
  <si>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</si>
  <si>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</si>
  <si>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</si>
  <si>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</si>
  <si>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</si>
  <si>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</si>
  <si>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</si>
  <si>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</si>
  <si>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</si>
  <si>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</si>
  <si>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</si>
  <si>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</si>
  <si>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</si>
  <si>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</si>
  <si>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</si>
  <si>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</si>
  <si>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</si>
  <si>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</si>
  <si>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</si>
  <si>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</si>
  <si>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</si>
  <si>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</si>
  <si>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</si>
  <si>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</si>
  <si>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</si>
  <si>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</si>
  <si>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</si>
  <si>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</si>
  <si>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</si>
  <si>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</si>
  <si>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</si>
  <si>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</si>
  <si>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</si>
  <si>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</si>
  <si>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</si>
  <si>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</si>
  <si>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</si>
  <si>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</si>
  <si>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</si>
  <si>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</si>
  <si>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</si>
  <si>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</si>
  <si>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</si>
  <si>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</si>
  <si>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</si>
  <si>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</si>
  <si>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</si>
  <si>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</si>
  <si>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</si>
  <si>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</si>
  <si>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</si>
  <si>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</si>
  <si>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</si>
  <si>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</si>
  <si>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</si>
  <si>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</si>
  <si>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</si>
  <si>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</si>
  <si>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</si>
  <si>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</si>
  <si>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</si>
  <si>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</si>
  <si>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</si>
  <si>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</si>
  <si>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</si>
  <si>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</si>
  <si>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</si>
  <si>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</si>
  <si>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</si>
  <si>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</si>
  <si>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</si>
  <si>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</si>
  <si>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</si>
  <si>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</si>
  <si>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</si>
  <si>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</si>
  <si>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</si>
  <si>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</si>
  <si>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</si>
  <si>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</si>
  <si>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</si>
  <si>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</si>
  <si>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</si>
  <si>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</si>
  <si>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</si>
  <si>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</si>
  <si>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</si>
  <si>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</si>
  <si>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</si>
  <si>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</si>
  <si>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</si>
  <si>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</si>
  <si>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</si>
  <si>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</si>
  <si>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</si>
  <si>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</si>
  <si>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</si>
  <si>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</si>
  <si>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</si>
  <si>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</si>
  <si>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</si>
  <si>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</si>
  <si>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</si>
  <si>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</si>
  <si>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</si>
  <si>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</si>
  <si>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</si>
  <si>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</si>
  <si>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</si>
  <si>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</si>
  <si>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</si>
  <si>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</si>
  <si>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</si>
  <si>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</si>
  <si>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</si>
  <si>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</si>
  <si>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</si>
  <si>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</si>
  <si>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</si>
  <si>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</si>
  <si>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</si>
  <si>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</si>
  <si>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</si>
  <si>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</si>
  <si>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</si>
  <si>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</si>
  <si>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</si>
  <si>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</si>
  <si>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</si>
  <si>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</si>
  <si>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</si>
  <si>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</si>
  <si>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</si>
  <si>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</si>
  <si>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</si>
  <si>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</si>
  <si>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</si>
  <si>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</si>
  <si>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</si>
  <si>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</si>
  <si>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</si>
  <si>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</si>
  <si>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</si>
  <si>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</si>
  <si>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</si>
  <si>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</si>
  <si>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</si>
  <si>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</si>
  <si>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</si>
  <si>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</si>
  <si>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</si>
  <si>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</si>
  <si>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</si>
  <si>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</si>
  <si>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</si>
  <si>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</si>
  <si>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</si>
  <si>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</si>
  <si>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</si>
  <si>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</si>
  <si>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</si>
  <si>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</si>
  <si>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</si>
  <si>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</si>
  <si>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</si>
  <si>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</si>
  <si>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</si>
  <si>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</si>
  <si>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</si>
  <si>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</si>
  <si>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</si>
  <si>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</si>
  <si>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</si>
  <si>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</si>
  <si>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</si>
  <si>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</si>
  <si>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</si>
  <si>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</si>
  <si>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</si>
  <si>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</si>
  <si>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</si>
  <si>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</si>
  <si>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</si>
  <si>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</si>
  <si>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</si>
  <si>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</si>
  <si>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</si>
  <si>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</si>
  <si>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</si>
  <si>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</si>
  <si>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</si>
  <si>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</si>
  <si>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</si>
  <si>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</si>
  <si>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</si>
  <si>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</si>
  <si>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</si>
  <si>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</si>
  <si>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</si>
  <si>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</si>
  <si>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</si>
  <si>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</si>
  <si>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</si>
  <si>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</si>
  <si>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</si>
  <si>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</si>
  <si>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</si>
  <si>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</si>
  <si>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</si>
  <si>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</si>
  <si>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</si>
  <si>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</si>
  <si>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</si>
  <si>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</si>
  <si>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</si>
  <si>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</si>
  <si>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</si>
  <si>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</si>
  <si>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</si>
  <si>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</si>
  <si>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</si>
  <si>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</si>
  <si>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</si>
  <si>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</si>
  <si>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</si>
  <si>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</si>
  <si>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</si>
  <si>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</si>
  <si>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</si>
  <si>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</si>
  <si>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</si>
  <si>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</si>
  <si>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</si>
  <si>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</si>
  <si>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</si>
  <si>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</si>
  <si>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</si>
  <si>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</si>
  <si>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</si>
  <si>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</si>
  <si>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</si>
  <si>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</si>
  <si>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</si>
  <si>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</si>
  <si>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</si>
  <si>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</si>
  <si>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</si>
  <si>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</si>
  <si>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</si>
  <si>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</si>
  <si>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</si>
  <si>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</si>
  <si>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</si>
  <si>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</si>
  <si>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</si>
  <si>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</si>
  <si>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</si>
  <si>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</si>
  <si>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</si>
  <si>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</si>
  <si>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</si>
  <si>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</si>
  <si>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</si>
  <si>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</si>
  <si>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</si>
  <si>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</si>
  <si>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</si>
  <si>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</si>
  <si>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</si>
  <si>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</si>
  <si>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</si>
  <si>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</si>
  <si>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</si>
  <si>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</si>
  <si>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</si>
  <si>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</si>
  <si>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</si>
  <si>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</si>
  <si>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</si>
  <si>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</si>
  <si>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</si>
  <si>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</si>
  <si>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</si>
  <si>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</si>
  <si>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</si>
  <si>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</si>
  <si>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</si>
  <si>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</si>
  <si>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</si>
  <si>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</si>
  <si>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</si>
  <si>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</si>
  <si>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</si>
  <si>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</si>
  <si>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</si>
  <si>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</si>
  <si>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</si>
  <si>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</si>
  <si>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</si>
  <si>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</si>
  <si>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</si>
  <si>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</si>
  <si>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</si>
  <si>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</si>
  <si>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</si>
  <si>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</si>
  <si>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</si>
  <si>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</si>
  <si>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</si>
  <si>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</si>
  <si>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</si>
  <si>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</si>
  <si>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</si>
  <si>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</si>
  <si>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</si>
  <si>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</si>
  <si>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</si>
  <si>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</si>
  <si>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</si>
  <si>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</si>
  <si>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</si>
  <si>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</si>
  <si>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</si>
  <si>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</si>
  <si>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</si>
  <si>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</si>
  <si>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</si>
  <si>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</si>
  <si>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</si>
  <si>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</si>
  <si>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</si>
  <si>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</si>
  <si>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</si>
  <si>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</si>
  <si>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</si>
  <si>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</si>
  <si>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</si>
  <si>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</si>
  <si>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</si>
  <si>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</si>
  <si>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</si>
  <si>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</si>
  <si>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</si>
  <si>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</si>
  <si>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</si>
  <si>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</si>
  <si>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</si>
  <si>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</si>
  <si>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</si>
  <si>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</si>
  <si>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</si>
  <si>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</si>
  <si>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</si>
  <si>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</si>
  <si>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</si>
  <si>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</si>
  <si>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</si>
  <si>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</si>
  <si>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</si>
  <si>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</si>
  <si>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</si>
  <si>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</si>
  <si>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</si>
  <si>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</si>
  <si>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</si>
  <si>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</si>
  <si>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</si>
  <si>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</si>
  <si>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</si>
  <si>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</si>
  <si>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</si>
  <si>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</si>
  <si>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</si>
  <si>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</si>
  <si>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</si>
  <si>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</si>
  <si>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</si>
  <si>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</si>
  <si>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</si>
  <si>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</si>
  <si>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</si>
  <si>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</si>
  <si>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</si>
  <si>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</si>
  <si>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</si>
  <si>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</si>
  <si>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</si>
  <si>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</si>
  <si>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</si>
  <si>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</si>
  <si>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</si>
  <si>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</si>
  <si>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</si>
  <si>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</si>
  <si>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</si>
  <si>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</si>
  <si>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</si>
  <si>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</si>
  <si>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</si>
  <si>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</si>
  <si>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</si>
  <si>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</si>
  <si>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</si>
  <si>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</si>
  <si>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</si>
  <si>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</si>
  <si>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</si>
  <si>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</si>
  <si>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</si>
  <si>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</si>
  <si>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</si>
  <si>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</si>
  <si>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</si>
  <si>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</si>
  <si>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</si>
  <si>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</si>
  <si>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</si>
  <si>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</si>
  <si>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</si>
  <si>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</si>
  <si>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</si>
  <si>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</si>
  <si>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</si>
  <si>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</si>
  <si>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</si>
  <si>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</si>
  <si>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</si>
  <si>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</si>
  <si>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</si>
  <si>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</si>
  <si>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</si>
  <si>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</si>
  <si>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</si>
  <si>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</si>
  <si>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</si>
  <si>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</si>
  <si>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</si>
  <si>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</si>
  <si>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</si>
  <si>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</si>
  <si>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</si>
  <si>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</si>
  <si>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</si>
  <si>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</si>
  <si>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</si>
  <si>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</si>
  <si>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</si>
  <si>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</si>
  <si>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</si>
  <si>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</si>
  <si>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</si>
  <si>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</si>
  <si>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</si>
  <si>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</si>
  <si>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</si>
  <si>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</si>
  <si>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</si>
  <si>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</si>
  <si>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</si>
  <si>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</si>
  <si>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</si>
  <si>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</si>
  <si>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</si>
  <si>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</si>
  <si>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</si>
  <si>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</si>
  <si>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</si>
  <si>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</si>
  <si>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</si>
  <si>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</si>
  <si>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</si>
  <si>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</si>
  <si>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</si>
  <si>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</si>
  <si>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</si>
  <si>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</si>
  <si>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</si>
  <si>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</si>
  <si>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</si>
  <si>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</si>
  <si>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</si>
  <si>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</si>
  <si>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</si>
  <si>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</si>
  <si>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</si>
  <si>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</si>
  <si>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</si>
  <si>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</si>
  <si>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</si>
  <si>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</si>
  <si>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</si>
  <si>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</si>
  <si>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</si>
  <si>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</si>
  <si>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</si>
  <si>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</si>
  <si>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</si>
  <si>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</si>
  <si>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</si>
  <si>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</si>
  <si>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</si>
  <si>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</si>
  <si>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</si>
  <si>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</si>
  <si>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</si>
  <si>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</si>
  <si>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</si>
  <si>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</si>
  <si>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</si>
  <si>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</si>
  <si>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</si>
  <si>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</si>
  <si>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</si>
  <si>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</si>
  <si>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</si>
  <si>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</si>
  <si>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</si>
  <si>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</si>
  <si>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</si>
  <si>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</si>
  <si>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</si>
  <si>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</si>
  <si>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</si>
  <si>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</si>
  <si>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</si>
  <si>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</si>
  <si>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</si>
  <si>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</si>
  <si>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</si>
  <si>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</si>
  <si>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</si>
  <si>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</si>
  <si>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</si>
  <si>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</si>
  <si>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</si>
  <si>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</si>
  <si>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</si>
  <si>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</si>
  <si>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</si>
  <si>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</si>
  <si>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</si>
  <si>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</si>
  <si>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</si>
  <si>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</si>
  <si>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</si>
  <si>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</si>
  <si>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</si>
  <si>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</si>
  <si>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</si>
  <si>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</si>
  <si>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</si>
  <si>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</si>
  <si>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</si>
  <si>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</si>
  <si>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</si>
  <si>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</si>
  <si>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</si>
  <si>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</si>
  <si>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</si>
  <si>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</si>
  <si>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</si>
  <si>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</si>
  <si>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</si>
  <si>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</si>
  <si>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</si>
  <si>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</si>
  <si>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</si>
  <si>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</si>
  <si>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</si>
  <si>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</si>
  <si>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</si>
  <si>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</si>
  <si>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</si>
  <si>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</si>
  <si>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</si>
  <si>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</si>
  <si>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</si>
  <si>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</si>
  <si>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</si>
  <si>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</si>
  <si>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</si>
  <si>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</si>
  <si>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</si>
  <si>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</si>
  <si>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</si>
  <si>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</si>
  <si>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</si>
  <si>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</si>
  <si>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</si>
  <si>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</si>
  <si>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</si>
  <si>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</si>
  <si>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</si>
  <si>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</si>
  <si>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</si>
  <si>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</si>
  <si>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</si>
  <si>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</si>
  <si>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</si>
  <si>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</si>
  <si>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</si>
  <si>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</si>
  <si>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</si>
  <si>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</si>
  <si>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</si>
  <si>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</si>
  <si>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</si>
  <si>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</si>
  <si>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</si>
  <si>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</si>
  <si>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</si>
  <si>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</si>
  <si>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</si>
  <si>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</si>
  <si>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</si>
  <si>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</si>
  <si>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</si>
  <si>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</si>
  <si>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</si>
  <si>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</si>
  <si>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</si>
  <si>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</si>
  <si>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</si>
  <si>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</si>
  <si>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</si>
  <si>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</si>
  <si>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</si>
  <si>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</si>
  <si>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</si>
  <si>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</si>
  <si>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</si>
  <si>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</si>
  <si>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</si>
  <si>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</si>
  <si>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</si>
  <si>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</si>
  <si>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</si>
  <si>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</si>
  <si>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</si>
  <si>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</si>
  <si>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</si>
  <si>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</si>
  <si>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</si>
  <si>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</si>
  <si>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</si>
  <si>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</si>
  <si>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</si>
  <si>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</si>
  <si>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</si>
  <si>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</si>
  <si>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</si>
  <si>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</si>
  <si>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</si>
  <si>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</si>
  <si>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</si>
  <si>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</si>
  <si>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</si>
  <si>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</si>
  <si>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</si>
  <si>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</si>
  <si>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</si>
  <si>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</si>
  <si>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</si>
  <si>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</si>
  <si>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</si>
  <si>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</si>
  <si>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</si>
  <si>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</si>
  <si>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</si>
  <si>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</si>
  <si>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</si>
  <si>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</si>
  <si>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</si>
  <si>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</si>
  <si>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</si>
  <si>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</si>
  <si>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</si>
  <si>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</si>
  <si>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</si>
  <si>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</si>
  <si>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</si>
  <si>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</si>
  <si>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</si>
  <si>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</si>
  <si>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</si>
  <si>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</si>
  <si>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</si>
  <si>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</si>
  <si>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</si>
  <si>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</si>
  <si>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</si>
  <si>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</si>
  <si>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</si>
  <si>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</si>
  <si>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</si>
  <si>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</si>
  <si>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</si>
  <si>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</si>
  <si>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</si>
  <si>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</si>
  <si>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</si>
  <si>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</si>
  <si>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</si>
  <si>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</si>
  <si>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</si>
  <si>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</si>
  <si>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</si>
  <si>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</si>
  <si>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</si>
  <si>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</si>
  <si>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</si>
  <si>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</si>
  <si>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</si>
  <si>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</si>
  <si>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</si>
  <si>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</si>
  <si>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</si>
  <si>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</si>
  <si>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</si>
  <si>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</si>
  <si>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</si>
  <si>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</si>
  <si>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</si>
  <si>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</si>
  <si>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</si>
  <si>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</si>
  <si>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</si>
  <si>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</si>
  <si>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</si>
  <si>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</si>
  <si>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</si>
  <si>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</si>
  <si>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</si>
  <si>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</si>
  <si>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</si>
  <si>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</si>
  <si>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</si>
  <si>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</si>
  <si>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</si>
  <si>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</si>
  <si>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</si>
  <si>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</si>
  <si>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</si>
  <si>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</si>
  <si>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</si>
  <si>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</si>
  <si>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</si>
  <si>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</si>
  <si>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</si>
  <si>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</si>
  <si>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</si>
  <si>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</si>
  <si>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</si>
  <si>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</si>
  <si>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</si>
  <si>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</si>
  <si>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</si>
  <si>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</si>
  <si>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</si>
  <si>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</si>
  <si>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</si>
  <si>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</si>
  <si>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</si>
  <si>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</si>
  <si>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</si>
  <si>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</si>
  <si>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</si>
  <si>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</si>
  <si>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</si>
  <si>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</si>
  <si>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</si>
  <si>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</si>
  <si>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</si>
  <si>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</si>
  <si>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</si>
  <si>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</si>
  <si>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</si>
  <si>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</si>
  <si>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</si>
  <si>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</si>
  <si>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</si>
  <si>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</si>
  <si>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</si>
  <si>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</si>
  <si>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</si>
  <si>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</si>
  <si>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</si>
  <si>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</si>
  <si>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</si>
  <si>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</si>
  <si>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</si>
  <si>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</si>
  <si>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</si>
  <si>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</si>
  <si>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</si>
  <si>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</si>
  <si>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</si>
  <si>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</si>
  <si>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</si>
  <si>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</si>
  <si>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</si>
  <si>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</si>
  <si>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</si>
  <si>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</si>
  <si>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</si>
  <si>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</si>
  <si>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</si>
  <si>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</si>
  <si>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</si>
  <si>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</si>
  <si>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</si>
  <si>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</si>
  <si>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</si>
  <si>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</si>
  <si>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</si>
  <si>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</si>
  <si>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</si>
  <si>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</si>
  <si>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</si>
  <si>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</si>
  <si>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</si>
  <si>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</si>
  <si>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</si>
  <si>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</si>
  <si>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</si>
  <si>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</si>
  <si>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</si>
  <si>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</si>
  <si>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</si>
  <si>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</si>
  <si>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</si>
  <si>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</si>
  <si>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</si>
  <si>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</si>
  <si>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</si>
  <si>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</si>
  <si>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</si>
  <si>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</si>
  <si>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</si>
  <si>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</si>
  <si>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</si>
  <si>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</si>
  <si>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</si>
  <si>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</si>
  <si>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</si>
  <si>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</si>
  <si>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</si>
  <si>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</si>
  <si>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</si>
  <si>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</si>
  <si>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</si>
  <si>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</si>
  <si>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</si>
  <si>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</si>
  <si>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</si>
  <si>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</si>
  <si>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</si>
  <si>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</si>
  <si>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</si>
  <si>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</si>
  <si>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</si>
  <si>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</si>
  <si>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</si>
  <si>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</si>
  <si>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</si>
  <si>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</si>
  <si>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</si>
  <si>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</si>
  <si>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</si>
  <si>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</si>
  <si>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</si>
  <si>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</si>
  <si>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</si>
  <si>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</si>
  <si>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</si>
  <si>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</si>
  <si>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</si>
  <si>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</si>
  <si>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</si>
  <si>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</si>
  <si>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</si>
  <si>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</si>
  <si>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</si>
  <si>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</si>
  <si>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</si>
  <si>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</si>
  <si>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</si>
  <si>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</si>
  <si>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</si>
  <si>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</si>
  <si>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</si>
  <si>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</si>
  <si>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</si>
  <si>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</si>
  <si>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</si>
  <si>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</si>
  <si>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</si>
  <si>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</si>
  <si>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</si>
  <si>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</si>
  <si>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</si>
  <si>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</si>
  <si>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</si>
  <si>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</si>
  <si>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</si>
  <si>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</si>
  <si>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</si>
  <si>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</si>
  <si>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</si>
  <si>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</si>
  <si>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</si>
  <si>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</si>
  <si>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</si>
  <si>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</si>
  <si>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</si>
  <si>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</si>
  <si>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</si>
  <si>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</si>
  <si>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</si>
  <si>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</si>
  <si>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</si>
  <si>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</si>
  <si>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</si>
  <si>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</si>
  <si>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</si>
  <si>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</si>
  <si>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</si>
  <si>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</si>
  <si>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</si>
  <si>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</si>
  <si>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</si>
  <si>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</si>
  <si>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</si>
  <si>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</si>
  <si>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</si>
  <si>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</si>
  <si>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</si>
  <si>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</si>
  <si>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</si>
  <si>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</si>
  <si>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</si>
  <si>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</si>
  <si>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</si>
  <si>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</si>
  <si>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</si>
  <si>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</si>
  <si>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</si>
  <si>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</si>
  <si>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</si>
  <si>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</si>
  <si>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</si>
  <si>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</si>
  <si>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</si>
  <si>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</si>
  <si>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</si>
  <si>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</si>
  <si>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</si>
  <si>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</si>
  <si>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</si>
  <si>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</si>
  <si>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</si>
  <si>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</si>
  <si>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</si>
  <si>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</si>
  <si>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</si>
  <si>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</si>
  <si>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</si>
  <si>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</si>
  <si>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</si>
  <si>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</si>
  <si>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</si>
  <si>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</si>
  <si>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</si>
  <si>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</si>
  <si>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</si>
  <si>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</si>
  <si>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</si>
  <si>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</si>
  <si>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</si>
  <si>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</si>
  <si>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</si>
  <si>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</si>
  <si>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</si>
  <si>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</si>
  <si>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</si>
  <si>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</si>
  <si>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</si>
  <si>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</si>
  <si>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</si>
  <si>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</si>
  <si>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</si>
  <si>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</si>
  <si>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</si>
  <si>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</si>
  <si>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</si>
  <si>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</si>
  <si>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</si>
  <si>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</si>
  <si>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</si>
  <si>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</si>
  <si>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</si>
  <si>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</si>
  <si>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</si>
  <si>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</si>
  <si>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</si>
  <si>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</si>
  <si>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</si>
  <si>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</si>
  <si>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</si>
  <si>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</si>
  <si>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</si>
  <si>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</si>
  <si>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</si>
  <si>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</si>
  <si>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</si>
  <si>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</si>
  <si>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</si>
  <si>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</si>
  <si>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</si>
  <si>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</si>
  <si>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</si>
  <si>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</si>
  <si>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</si>
  <si>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</si>
  <si>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</si>
  <si>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</si>
  <si>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</si>
  <si>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</si>
  <si>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</si>
  <si>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</si>
  <si>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</si>
  <si>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</si>
  <si>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</si>
  <si>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</si>
  <si>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</si>
  <si>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</si>
  <si>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</si>
  <si>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</si>
  <si>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</si>
  <si>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</si>
  <si>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</si>
  <si>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</si>
  <si>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</si>
  <si>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</si>
  <si>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</si>
  <si>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</si>
  <si>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</si>
  <si>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</si>
  <si>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</si>
  <si>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</si>
  <si>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</si>
  <si>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</si>
  <si>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</si>
  <si>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</si>
  <si>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</si>
  <si>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</si>
  <si>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</si>
  <si>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</si>
  <si>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</si>
  <si>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</si>
  <si>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</si>
  <si>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</si>
  <si>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</si>
  <si>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</si>
  <si>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</si>
  <si>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</si>
  <si>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</si>
  <si>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</si>
  <si>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</si>
  <si>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</si>
  <si>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</si>
  <si>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</si>
  <si>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</si>
  <si>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</si>
  <si>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</si>
  <si>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</si>
  <si>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</si>
  <si>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</si>
  <si>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</si>
  <si>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</si>
  <si>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</si>
  <si>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</si>
  <si>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</si>
  <si>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</si>
  <si>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</si>
  <si>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</si>
  <si>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</si>
  <si>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</si>
  <si>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</si>
  <si>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</si>
  <si>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</si>
  <si>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</si>
  <si>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</si>
  <si>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</si>
  <si>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</si>
  <si>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</si>
  <si>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</si>
  <si>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</si>
  <si>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</si>
  <si>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</si>
  <si>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</si>
  <si>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</si>
  <si>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</si>
  <si>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</si>
  <si>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</si>
  <si>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</si>
  <si>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</si>
  <si>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</si>
  <si>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</si>
  <si>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</si>
  <si>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</si>
  <si>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</si>
  <si>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</si>
  <si>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</si>
  <si>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</si>
  <si>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</si>
  <si>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</si>
  <si>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</si>
  <si>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</si>
  <si>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</si>
  <si>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</si>
  <si>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</si>
  <si>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</si>
  <si>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</si>
  <si>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</si>
  <si>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</si>
  <si>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</si>
  <si>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</si>
  <si>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</si>
  <si>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</si>
  <si>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</si>
  <si>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</si>
  <si>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</si>
  <si>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</si>
  <si>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</si>
  <si>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</si>
  <si>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</si>
  <si>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</si>
  <si>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</si>
  <si>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</si>
  <si>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</si>
  <si>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</si>
  <si>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</si>
  <si>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</si>
  <si>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</si>
  <si>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</si>
  <si>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</si>
  <si>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</si>
  <si>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</si>
  <si>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</si>
  <si>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</si>
  <si>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</si>
  <si>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</si>
  <si>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</si>
  <si>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</si>
  <si>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</si>
  <si>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</si>
  <si>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</si>
  <si>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</si>
  <si>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</si>
  <si>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</si>
  <si>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</si>
  <si>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</si>
  <si>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</si>
  <si>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</si>
  <si>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</si>
  <si>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</si>
  <si>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</si>
  <si>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</si>
  <si>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</si>
  <si>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</si>
  <si>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</si>
  <si>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</si>
  <si>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</si>
  <si>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</si>
  <si>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</si>
  <si>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</si>
  <si>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</si>
  <si>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</si>
  <si>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</si>
  <si>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</si>
  <si>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</si>
  <si>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</si>
  <si>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</si>
  <si>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</si>
  <si>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</si>
  <si>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</si>
  <si>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</si>
  <si>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</si>
  <si>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</si>
  <si>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</si>
  <si>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</si>
  <si>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</si>
  <si>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</si>
  <si>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</si>
  <si>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</si>
  <si>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</si>
  <si>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</si>
  <si>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</si>
  <si>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</si>
  <si>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</si>
  <si>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</si>
  <si>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</si>
  <si>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</si>
  <si>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</si>
  <si>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</si>
  <si>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</si>
  <si>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</si>
  <si>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</si>
  <si>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</si>
  <si>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</si>
  <si>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</si>
  <si>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</si>
  <si>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</si>
  <si>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</si>
  <si>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</si>
  <si>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</si>
  <si>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</si>
  <si>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</si>
  <si>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</si>
  <si>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</si>
  <si>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</si>
  <si>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</si>
  <si>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</si>
  <si>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</si>
  <si>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</si>
  <si>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</si>
  <si>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</si>
  <si>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</si>
  <si>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</si>
  <si>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</si>
  <si>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</si>
  <si>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</si>
  <si>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</si>
  <si>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</si>
  <si>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</si>
  <si>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</si>
  <si>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</si>
  <si>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</si>
  <si>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</si>
  <si>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</si>
  <si>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</si>
  <si>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</si>
  <si>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</si>
  <si>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</si>
  <si>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</si>
  <si>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</si>
  <si>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</si>
  <si>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</si>
  <si>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</si>
  <si>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</si>
  <si>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</si>
  <si>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</si>
  <si>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</si>
  <si>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</si>
  <si>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</si>
  <si>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</si>
  <si>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</si>
  <si>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</si>
  <si>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</si>
  <si>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</si>
  <si>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</si>
  <si>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</si>
  <si>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</si>
  <si>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</si>
  <si>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</si>
  <si>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</si>
  <si>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</si>
  <si>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</si>
  <si>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</si>
  <si>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</si>
  <si>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</si>
  <si>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</si>
  <si>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</si>
  <si>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</si>
  <si>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</si>
  <si>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</si>
  <si>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</si>
  <si>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</si>
  <si>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</si>
  <si>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</si>
  <si>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</si>
  <si>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</si>
  <si>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</si>
  <si>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</si>
  <si>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</si>
  <si>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</si>
  <si>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</si>
  <si>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</si>
  <si>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</si>
  <si>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</si>
  <si>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</si>
  <si>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</si>
  <si>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</si>
  <si>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</si>
  <si>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</si>
  <si>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</si>
  <si>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</si>
  <si>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</si>
  <si>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</si>
  <si>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</si>
  <si>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</si>
  <si>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</si>
  <si>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</si>
  <si>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</si>
  <si>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</si>
  <si>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</si>
  <si>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</si>
  <si>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</si>
  <si>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</si>
  <si>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</si>
  <si>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</si>
  <si>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</si>
  <si>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</si>
  <si>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</si>
  <si>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</si>
  <si>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</si>
  <si>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</si>
  <si>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</si>
  <si>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</si>
  <si>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</si>
  <si>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</si>
  <si>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</si>
  <si>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</si>
  <si>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</si>
  <si>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</si>
  <si>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</si>
  <si>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</si>
  <si>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</si>
  <si>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</si>
  <si>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</si>
  <si>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</si>
  <si>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</si>
  <si>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</si>
  <si>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</si>
  <si>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</si>
  <si>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</si>
  <si>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</si>
  <si>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</si>
  <si>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</si>
  <si>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</si>
  <si>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</si>
  <si>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</si>
  <si>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</si>
  <si>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</si>
  <si>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</si>
  <si>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</si>
  <si>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</si>
  <si>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</si>
  <si>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</si>
  <si>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</si>
  <si>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</si>
  <si>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</si>
  <si>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</si>
  <si>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</si>
  <si>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</si>
  <si>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</si>
  <si>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</si>
  <si>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</si>
  <si>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</si>
  <si>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</si>
  <si>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</si>
  <si>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</si>
  <si>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</si>
  <si>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</si>
  <si>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</si>
  <si>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</si>
  <si>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</si>
  <si>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</si>
  <si>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</si>
  <si>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</si>
  <si>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</si>
  <si>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</si>
  <si>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</si>
  <si>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</si>
  <si>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</si>
  <si>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</si>
  <si>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</si>
  <si>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</si>
  <si>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</si>
  <si>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</si>
  <si>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</si>
  <si>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</si>
  <si>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</si>
  <si>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</si>
  <si>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</si>
  <si>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</si>
  <si>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</si>
  <si>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</si>
  <si>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</si>
  <si>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</si>
  <si>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</si>
  <si>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</si>
  <si>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</si>
  <si>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</si>
  <si>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</si>
  <si>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</si>
  <si>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</si>
  <si>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</si>
  <si>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</si>
  <si>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</si>
  <si>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</si>
  <si>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</si>
  <si>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</si>
  <si>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</si>
  <si>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</si>
  <si>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</si>
  <si>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</si>
  <si>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</si>
  <si>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</si>
  <si>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</si>
  <si>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</si>
  <si>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</si>
  <si>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</si>
  <si>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</si>
  <si>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</si>
  <si>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</si>
  <si>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</si>
  <si>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</si>
  <si>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</si>
  <si>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</si>
  <si>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</si>
  <si>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</si>
  <si>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</si>
  <si>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</si>
  <si>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</si>
  <si>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</si>
  <si>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</si>
  <si>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</si>
  <si>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</si>
  <si>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</si>
  <si>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</si>
  <si>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</si>
  <si>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</si>
  <si>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</si>
  <si>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</si>
  <si>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</si>
  <si>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</si>
  <si>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</si>
  <si>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</si>
  <si>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</si>
  <si>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</si>
  <si>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</si>
  <si>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</si>
  <si>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</si>
  <si>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</si>
  <si>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</si>
  <si>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</si>
  <si>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</si>
  <si>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</si>
  <si>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</si>
  <si>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</si>
  <si>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</si>
  <si>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</si>
  <si>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</si>
  <si>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</si>
  <si>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</si>
  <si>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</si>
  <si>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</si>
  <si>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</si>
  <si>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</si>
  <si>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</si>
  <si>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</si>
  <si>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</si>
  <si>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</si>
  <si>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</si>
  <si>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</si>
  <si>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</si>
  <si>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</si>
  <si>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</si>
  <si>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</si>
  <si>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</si>
  <si>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</si>
  <si>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</si>
  <si>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</si>
  <si>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</si>
  <si>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</si>
  <si>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</si>
  <si>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</si>
  <si>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</si>
  <si>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</si>
  <si>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</si>
  <si>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</si>
  <si>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</si>
  <si>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</si>
  <si>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</si>
  <si>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</si>
  <si>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</si>
  <si>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</si>
  <si>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</si>
  <si>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</si>
  <si>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</si>
  <si>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</si>
  <si>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</si>
  <si>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</si>
  <si>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</si>
  <si>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</si>
  <si>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</si>
  <si>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</si>
  <si>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</si>
  <si>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</si>
  <si>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</si>
  <si>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</si>
  <si>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</si>
  <si>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</si>
  <si>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</si>
  <si>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</si>
  <si>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</si>
  <si>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</si>
  <si>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</si>
  <si>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</si>
  <si>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</si>
  <si>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</si>
  <si>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</si>
  <si>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</si>
  <si>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</si>
  <si>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</si>
  <si>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</si>
  <si>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</si>
  <si>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</si>
  <si>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</si>
  <si>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</si>
  <si>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</si>
  <si>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</si>
  <si>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</si>
  <si>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</si>
  <si>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</si>
  <si>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</si>
  <si>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</si>
  <si>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</si>
  <si>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</si>
  <si>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</si>
  <si>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</si>
  <si>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</si>
  <si>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</si>
  <si>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</si>
  <si>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</si>
  <si>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</si>
  <si>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</si>
  <si>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</si>
  <si>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</si>
  <si>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</si>
  <si>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</si>
  <si>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</si>
  <si>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</si>
  <si>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</si>
  <si>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</si>
  <si>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</si>
  <si>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</si>
  <si>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</si>
  <si>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</si>
  <si>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</si>
  <si>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</si>
  <si>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</si>
  <si>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</si>
  <si>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</si>
  <si>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</si>
  <si>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</si>
  <si>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</si>
  <si>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</si>
  <si>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</si>
  <si>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</si>
  <si>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</si>
  <si>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</si>
  <si>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</si>
  <si>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</si>
  <si>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</si>
  <si>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</si>
  <si>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</si>
  <si>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</si>
  <si>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</si>
  <si>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</si>
  <si>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</si>
  <si>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</si>
  <si>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</si>
  <si>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</si>
  <si>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</si>
  <si>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</si>
  <si>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</si>
  <si>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</si>
  <si>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</si>
  <si>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</si>
  <si>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</si>
  <si>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</si>
  <si>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</si>
  <si>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</si>
  <si>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</si>
  <si>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</si>
  <si>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</si>
  <si>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</si>
  <si>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</si>
  <si>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</si>
  <si>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</si>
  <si>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</si>
  <si>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</si>
  <si>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</si>
  <si>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</si>
  <si>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</si>
  <si>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</si>
  <si>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</si>
  <si>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</si>
  <si>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</si>
  <si>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</si>
  <si>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</si>
  <si>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</si>
  <si>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</si>
  <si>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</si>
  <si>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</si>
  <si>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</si>
  <si>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</si>
  <si>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</si>
  <si>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</si>
  <si>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</si>
  <si>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</si>
  <si>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</si>
  <si>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</si>
  <si>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</si>
  <si>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</si>
  <si>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</si>
  <si>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</si>
  <si>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</si>
  <si>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</si>
  <si>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</si>
  <si>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</si>
  <si>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</si>
  <si>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</si>
  <si>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</si>
  <si>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</si>
  <si>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</si>
  <si>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</si>
  <si>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</si>
  <si>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</si>
  <si>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</si>
  <si>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</si>
  <si>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</si>
  <si>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</si>
  <si>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</si>
  <si>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</si>
  <si>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</si>
  <si>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</si>
  <si>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</si>
  <si>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</si>
  <si>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</si>
  <si>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</si>
  <si>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</si>
  <si>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</si>
  <si>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</si>
  <si>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</si>
  <si>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</si>
  <si>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</si>
  <si>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</si>
  <si>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</si>
  <si>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</si>
  <si>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</si>
  <si>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</si>
  <si>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</si>
  <si>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</si>
  <si>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</si>
  <si>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</si>
  <si>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</si>
  <si>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</si>
  <si>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</si>
  <si>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</si>
  <si>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</si>
  <si>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</si>
  <si>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</si>
  <si>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</si>
  <si>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</si>
  <si>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</si>
  <si>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</si>
  <si>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</si>
  <si>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</si>
  <si>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</si>
  <si>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</si>
  <si>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</si>
  <si>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</si>
  <si>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</si>
  <si>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</si>
  <si>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</si>
  <si>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</si>
  <si>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</si>
  <si>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</si>
  <si>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</si>
  <si>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</si>
  <si>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</si>
  <si>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</si>
  <si>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</si>
  <si>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</si>
  <si>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</si>
  <si>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</si>
  <si>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</si>
  <si>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</si>
  <si>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</si>
  <si>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</si>
  <si>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</si>
  <si>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</si>
  <si>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</si>
  <si>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</si>
  <si>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</si>
  <si>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</si>
  <si>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</si>
  <si>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</si>
  <si>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</si>
  <si>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</si>
  <si>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</si>
  <si>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</si>
  <si>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</si>
  <si>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</si>
  <si>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</si>
  <si>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</si>
  <si>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</si>
  <si>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</si>
  <si>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</si>
  <si>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</si>
  <si>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</si>
  <si>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</si>
  <si>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</si>
  <si>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</si>
  <si>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</si>
  <si>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</si>
  <si>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</si>
  <si>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</si>
  <si>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</si>
  <si>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</si>
  <si>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</si>
  <si>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</si>
  <si>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</si>
  <si>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</si>
  <si>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</si>
  <si>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</si>
  <si>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</si>
  <si>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</si>
  <si>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</si>
  <si>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</si>
  <si>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</si>
  <si>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</si>
  <si>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</si>
  <si>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</si>
  <si>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</si>
  <si>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</si>
  <si>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</si>
  <si>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</si>
  <si>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</si>
  <si>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</si>
  <si>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</si>
  <si>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</si>
  <si>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</si>
  <si>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</si>
  <si>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</si>
  <si>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</si>
  <si>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</si>
  <si>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</si>
  <si>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</si>
  <si>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</si>
  <si>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</si>
  <si>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</si>
  <si>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</si>
  <si>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</si>
  <si>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</si>
  <si>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</si>
  <si>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</si>
  <si>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</si>
  <si>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</si>
  <si>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</si>
  <si>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</si>
  <si>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</si>
  <si>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</si>
  <si>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</si>
  <si>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</si>
  <si>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</si>
  <si>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</si>
  <si>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</si>
  <si>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</si>
  <si>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</si>
  <si>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</si>
  <si>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</si>
  <si>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</si>
  <si>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</si>
  <si>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</si>
  <si>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</si>
  <si>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</si>
  <si>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</si>
  <si>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</si>
  <si>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</si>
  <si>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</si>
  <si>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</si>
  <si>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</si>
  <si>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</si>
  <si>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</si>
  <si>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</si>
  <si>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</si>
  <si>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</si>
  <si>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</si>
  <si>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</si>
  <si>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</si>
  <si>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</si>
  <si>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</si>
  <si>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</si>
  <si>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</si>
  <si>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</si>
  <si>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</si>
  <si>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</si>
  <si>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</si>
  <si>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</si>
  <si>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</si>
  <si>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</si>
  <si>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</si>
  <si>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</si>
  <si>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</si>
  <si>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</si>
  <si>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</si>
  <si>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</si>
  <si>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</si>
  <si>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</si>
  <si>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</si>
  <si>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</si>
  <si>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</si>
  <si>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</si>
  <si>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</si>
  <si>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</si>
  <si>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</si>
  <si>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</si>
  <si>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</si>
  <si>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</si>
  <si>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</si>
  <si>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</si>
  <si>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</si>
  <si>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</si>
  <si>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</si>
  <si>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</si>
  <si>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</si>
  <si>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</si>
  <si>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</si>
  <si>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</si>
  <si>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</si>
  <si>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</si>
  <si>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</si>
  <si>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</si>
  <si>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</si>
  <si>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</si>
  <si>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</si>
  <si>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</si>
  <si>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</si>
  <si>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</si>
  <si>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</si>
  <si>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</si>
  <si>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</si>
  <si>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</si>
  <si>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</si>
  <si>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</si>
  <si>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</si>
  <si>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</si>
  <si>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</si>
  <si>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</si>
  <si>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</si>
  <si>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</si>
  <si>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</si>
  <si>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</si>
  <si>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</si>
  <si>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</si>
  <si>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</si>
  <si>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</si>
  <si>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</si>
  <si>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</si>
  <si>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</si>
  <si>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</si>
  <si>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</si>
  <si>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</si>
  <si>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</si>
  <si>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</si>
  <si>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</si>
  <si>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</si>
  <si>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</si>
  <si>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</si>
  <si>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</si>
  <si>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</si>
  <si>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</si>
  <si>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</si>
  <si>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</si>
  <si>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</si>
  <si>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</si>
  <si>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</si>
  <si>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</si>
  <si>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</si>
  <si>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</si>
  <si>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</si>
  <si>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</si>
  <si>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</si>
  <si>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</si>
  <si>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</si>
  <si>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</si>
  <si>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</si>
  <si>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</si>
  <si>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</si>
  <si>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</si>
  <si>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</si>
  <si>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</si>
  <si>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</si>
  <si>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</si>
  <si>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</si>
  <si>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</si>
  <si>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</si>
  <si>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</si>
  <si>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</si>
  <si>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</si>
  <si>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</si>
  <si>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</si>
  <si>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</si>
  <si>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</si>
  <si>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</si>
  <si>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</si>
  <si>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</si>
  <si>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</si>
  <si>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</si>
  <si>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</si>
  <si>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</si>
  <si>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</si>
  <si>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</si>
  <si>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</si>
  <si>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</si>
  <si>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</si>
  <si>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</si>
  <si>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</si>
  <si>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</si>
  <si>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</si>
  <si>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</si>
  <si>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</si>
  <si>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</si>
  <si>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</si>
  <si>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</si>
  <si>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</si>
  <si>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</si>
  <si>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</si>
  <si>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</si>
  <si>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</si>
  <si>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</si>
  <si>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</si>
  <si>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</si>
  <si>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</si>
  <si>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</si>
  <si>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</si>
  <si>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</si>
  <si>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</si>
  <si>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</si>
  <si>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</si>
  <si>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</si>
  <si>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</si>
  <si>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</si>
  <si>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</si>
  <si>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</si>
  <si>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</si>
  <si>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</si>
  <si>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</si>
  <si>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</si>
  <si>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</si>
  <si>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</si>
  <si>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</si>
  <si>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</si>
  <si>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</si>
  <si>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</si>
  <si>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</si>
  <si>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</si>
  <si>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</si>
  <si>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</si>
  <si>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</si>
  <si>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</si>
  <si>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</si>
  <si>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</si>
  <si>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</si>
  <si>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</si>
  <si>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</si>
  <si>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</si>
  <si>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</si>
  <si>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</si>
  <si>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</si>
  <si>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</si>
  <si>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</si>
  <si>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</si>
  <si>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</si>
  <si>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</si>
  <si>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</si>
  <si>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</si>
  <si>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</si>
  <si>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</si>
  <si>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</si>
  <si>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</si>
  <si>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</si>
  <si>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</si>
  <si>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</si>
  <si>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</si>
  <si>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</si>
  <si>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</si>
  <si>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</si>
  <si>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</si>
  <si>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</si>
  <si>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</si>
  <si>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</si>
  <si>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</si>
  <si>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</si>
  <si>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</si>
  <si>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</si>
  <si>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</si>
  <si>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</si>
  <si>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</si>
  <si>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</si>
  <si>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</si>
  <si>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</si>
  <si>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</si>
  <si>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</si>
  <si>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</si>
  <si>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</si>
  <si>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</si>
  <si>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</si>
  <si>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</si>
  <si>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</si>
  <si>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</si>
  <si>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</si>
  <si>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</si>
  <si>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</si>
  <si>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</si>
  <si>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</si>
  <si>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</si>
  <si>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</si>
  <si>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</si>
  <si>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</si>
  <si>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</si>
  <si>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</si>
  <si>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</si>
  <si>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</si>
  <si>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</si>
  <si>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</si>
  <si>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</si>
  <si>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</si>
  <si>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</si>
  <si>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</si>
  <si>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</si>
  <si>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</si>
  <si>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</si>
  <si>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</si>
  <si>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</si>
  <si>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</si>
  <si>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</si>
  <si>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</si>
  <si>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</si>
  <si>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</si>
  <si>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</si>
  <si>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</si>
  <si>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</si>
  <si>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</si>
  <si>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</si>
  <si>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</si>
  <si>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</si>
  <si>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</si>
  <si>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</si>
  <si>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</si>
  <si>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</si>
  <si>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</si>
  <si>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</si>
  <si>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</si>
  <si>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</si>
  <si>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</si>
  <si>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</si>
  <si>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</si>
  <si>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</si>
  <si>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</si>
  <si>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</si>
  <si>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</si>
  <si>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</si>
  <si>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</si>
  <si>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</si>
  <si>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</si>
  <si>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</si>
  <si>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</si>
  <si>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</si>
  <si>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</si>
  <si>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</si>
  <si>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</si>
  <si>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</si>
  <si>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</si>
  <si>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</si>
  <si>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</si>
  <si>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</si>
  <si>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</si>
  <si>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</si>
  <si>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</si>
  <si>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</si>
  <si>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</si>
  <si>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</si>
  <si>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</si>
  <si>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</si>
  <si>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</si>
  <si>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</si>
  <si>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</si>
  <si>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</si>
  <si>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</si>
  <si>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</si>
  <si>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</si>
  <si>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</si>
  <si>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</si>
  <si>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</si>
  <si>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</si>
  <si>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</si>
  <si>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</si>
  <si>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</si>
  <si>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</si>
  <si>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</si>
  <si>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</si>
  <si>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</si>
  <si>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</si>
  <si>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</si>
  <si>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</si>
  <si>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</si>
  <si>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</si>
  <si>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</si>
  <si>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</si>
  <si>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</si>
  <si>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</si>
  <si>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</si>
  <si>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</si>
  <si>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</si>
  <si>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</si>
  <si>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</si>
  <si>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</si>
  <si>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</si>
  <si>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</si>
  <si>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</si>
  <si>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</si>
  <si>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</si>
  <si>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</si>
  <si>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</si>
  <si>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</si>
  <si>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</si>
  <si>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</si>
  <si>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</si>
  <si>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</si>
  <si>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</si>
  <si>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</si>
  <si>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</si>
  <si>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</si>
  <si>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</si>
  <si>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</si>
  <si>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</si>
  <si>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</si>
  <si>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</si>
  <si>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</si>
  <si>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</si>
  <si>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</si>
  <si>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</si>
  <si>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</si>
  <si>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</si>
  <si>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</si>
  <si>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</si>
  <si>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</si>
  <si>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</si>
  <si>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</si>
  <si>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</si>
  <si>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</si>
  <si>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</si>
  <si>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</si>
  <si>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</si>
  <si>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</si>
  <si>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</si>
  <si>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</si>
  <si>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</si>
  <si>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</si>
  <si>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</si>
  <si>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</si>
  <si>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</si>
  <si>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</si>
  <si>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</si>
  <si>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</si>
  <si>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</si>
  <si>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</si>
  <si>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</si>
  <si>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</si>
  <si>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</si>
  <si>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</si>
  <si>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</si>
  <si>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</si>
  <si>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</si>
  <si>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</si>
  <si>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</si>
  <si>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</si>
  <si>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</si>
  <si>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</si>
  <si>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</si>
  <si>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</si>
  <si>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</si>
  <si>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</si>
  <si>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</si>
  <si>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</si>
  <si>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</si>
  <si>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</si>
  <si>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</si>
  <si>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</si>
  <si>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</si>
  <si>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</si>
  <si>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</si>
  <si>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</si>
  <si>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</si>
  <si>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</si>
  <si>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</si>
  <si>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</si>
  <si>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</si>
  <si>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</si>
  <si>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</si>
  <si>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</si>
  <si>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</si>
  <si>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</si>
  <si>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</si>
  <si>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</si>
  <si>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</si>
  <si>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</si>
  <si>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</si>
  <si>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</si>
  <si>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</si>
  <si>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</si>
  <si>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</si>
  <si>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</si>
  <si>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</si>
  <si>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</si>
  <si>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</si>
  <si>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</si>
  <si>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</si>
  <si>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</si>
  <si>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</si>
  <si>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</si>
  <si>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</si>
  <si>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</si>
  <si>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</si>
  <si>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</si>
  <si>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</si>
  <si>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</si>
  <si>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</si>
  <si>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</si>
  <si>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</si>
  <si>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</si>
  <si>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</si>
  <si>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</si>
  <si>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</si>
  <si>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</si>
  <si>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</si>
  <si>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</si>
  <si>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</si>
  <si>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</si>
  <si>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</si>
  <si>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</si>
  <si>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</si>
  <si>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</si>
  <si>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</si>
  <si>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</si>
  <si>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</si>
  <si>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</si>
  <si>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</si>
  <si>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</si>
  <si>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</si>
  <si>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</si>
  <si>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</si>
  <si>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</si>
  <si>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</si>
  <si>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</si>
  <si>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</si>
  <si>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</si>
  <si>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</si>
  <si>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</si>
  <si>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</si>
  <si>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</si>
  <si>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</si>
  <si>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</si>
  <si>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</si>
  <si>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</si>
  <si>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</si>
  <si>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</si>
  <si>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</si>
  <si>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</si>
  <si>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</si>
  <si>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</si>
  <si>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</si>
  <si>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</si>
  <si>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</si>
  <si>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</si>
  <si>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</si>
  <si>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</si>
  <si>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</si>
  <si>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</si>
  <si>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</si>
  <si>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</si>
  <si>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</si>
  <si>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</si>
  <si>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</si>
  <si>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</si>
  <si>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</si>
  <si>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</si>
  <si>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</si>
  <si>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</si>
  <si>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</si>
  <si>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</si>
  <si>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</si>
  <si>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</si>
  <si>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</si>
  <si>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</si>
  <si>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</si>
  <si>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</si>
  <si>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</si>
  <si>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</si>
  <si>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</si>
  <si>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</si>
  <si>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</si>
  <si>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</si>
  <si>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</si>
  <si>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</si>
  <si>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</si>
  <si>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</si>
  <si>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</si>
  <si>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</si>
  <si>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</si>
  <si>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</si>
  <si>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</si>
  <si>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</si>
  <si>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</si>
  <si>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</si>
  <si>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</si>
  <si>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</si>
  <si>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</si>
  <si>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</si>
  <si>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</si>
  <si>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</si>
  <si>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</si>
  <si>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</si>
  <si>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</si>
  <si>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</si>
  <si>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</si>
  <si>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</si>
  <si>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</si>
  <si>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</si>
  <si>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</si>
  <si>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</si>
  <si>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</si>
  <si>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</si>
  <si>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</si>
  <si>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</si>
  <si>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</si>
  <si>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</si>
  <si>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</si>
  <si>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</si>
  <si>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</si>
  <si>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</si>
  <si>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</si>
  <si>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</si>
  <si>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</si>
  <si>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</si>
  <si>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</si>
  <si>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</si>
  <si>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</si>
  <si>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</si>
  <si>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</si>
  <si>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</si>
  <si>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</si>
  <si>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</si>
  <si>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</si>
  <si>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</si>
  <si>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</si>
  <si>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</si>
  <si>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</si>
  <si>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</si>
  <si>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</si>
  <si>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</si>
  <si>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</si>
  <si>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</si>
  <si>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</si>
  <si>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</si>
  <si>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</si>
  <si>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</si>
  <si>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</si>
  <si>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</si>
  <si>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</si>
  <si>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</si>
  <si>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</si>
  <si>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</si>
  <si>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</si>
  <si>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</si>
  <si>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</si>
  <si>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</si>
  <si>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</si>
  <si>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</si>
  <si>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</si>
  <si>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</si>
  <si>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</si>
  <si>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</si>
  <si>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</si>
  <si>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</si>
  <si>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</si>
  <si>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</si>
  <si>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</si>
  <si>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</si>
  <si>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</si>
  <si>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</si>
  <si>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</si>
  <si>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</si>
  <si>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</si>
  <si>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</si>
  <si>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</si>
  <si>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</si>
  <si>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</si>
  <si>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</si>
  <si>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</si>
  <si>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</si>
  <si>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</si>
  <si>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</si>
  <si>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</si>
  <si>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</si>
  <si>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</si>
  <si>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</si>
  <si>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</si>
  <si>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</si>
  <si>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</si>
  <si>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</si>
  <si>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</si>
  <si>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</si>
  <si>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</si>
  <si>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</si>
  <si>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</si>
  <si>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</si>
  <si>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</si>
  <si>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</si>
  <si>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</si>
  <si>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</si>
  <si>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</si>
  <si>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</si>
  <si>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</si>
  <si>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</si>
  <si>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</si>
  <si>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</si>
  <si>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</si>
  <si>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</si>
  <si>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</si>
  <si>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</si>
  <si>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</si>
  <si>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</si>
  <si>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</si>
  <si>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</si>
  <si>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</si>
  <si>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</si>
  <si>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</si>
  <si>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</si>
  <si>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</si>
  <si>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</si>
  <si>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</si>
  <si>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</si>
  <si>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</si>
  <si>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</si>
  <si>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</si>
  <si>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</si>
  <si>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</si>
  <si>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</si>
  <si>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</si>
  <si>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</si>
  <si>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</si>
  <si>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</si>
  <si>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</si>
  <si>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</si>
  <si>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</si>
  <si>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</si>
  <si>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</si>
  <si>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</si>
  <si>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</si>
  <si>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</si>
  <si>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</si>
  <si>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</si>
  <si>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</si>
  <si>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</si>
  <si>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</si>
  <si>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</si>
  <si>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</si>
  <si>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</si>
  <si>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</si>
  <si>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</si>
  <si>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</si>
  <si>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</si>
  <si>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</si>
  <si>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</si>
  <si>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</si>
  <si>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</si>
  <si>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</si>
  <si>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</si>
  <si>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</si>
  <si>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</si>
  <si>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</si>
  <si>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</si>
  <si>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</si>
  <si>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</si>
  <si>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</si>
  <si>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</si>
  <si>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</si>
  <si>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</si>
  <si>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</si>
  <si>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</si>
  <si>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</si>
  <si>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</si>
  <si>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</si>
  <si>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</si>
  <si>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</si>
  <si>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</si>
  <si>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</si>
  <si>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</si>
  <si>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</si>
  <si>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</si>
  <si>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</si>
  <si>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</si>
  <si>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</si>
  <si>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</si>
  <si>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</si>
  <si>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</si>
  <si>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</si>
  <si>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</si>
  <si>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</si>
  <si>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</si>
  <si>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</si>
  <si>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</si>
  <si>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</si>
  <si>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</si>
  <si>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</si>
  <si>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</si>
  <si>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</si>
  <si>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</si>
  <si>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</si>
  <si>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</si>
  <si>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</si>
  <si>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</si>
  <si>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</si>
  <si>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</si>
  <si>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</si>
  <si>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</si>
  <si>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</si>
  <si>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</si>
  <si>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</si>
  <si>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</si>
  <si>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</si>
  <si>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</si>
  <si>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</si>
  <si>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</si>
  <si>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</si>
  <si>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</si>
  <si>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</si>
  <si>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</si>
  <si>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</si>
  <si>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</si>
  <si>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</si>
  <si>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</si>
  <si>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</si>
  <si>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</si>
  <si>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</si>
  <si>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</si>
  <si>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</si>
  <si>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</si>
  <si>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</si>
  <si>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</si>
  <si>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</si>
  <si>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</si>
  <si>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</si>
  <si>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</si>
  <si>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</si>
  <si>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</si>
  <si>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</si>
  <si>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</si>
  <si>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</si>
  <si>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</si>
  <si>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</si>
  <si>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</si>
  <si>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</si>
  <si>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</si>
  <si>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</si>
  <si>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</si>
  <si>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</si>
  <si>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</si>
  <si>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</si>
  <si>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</si>
  <si>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</si>
  <si>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</si>
  <si>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</si>
  <si>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</si>
  <si>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</si>
  <si>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</si>
  <si>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</si>
  <si>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</si>
  <si>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</si>
  <si>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</si>
  <si>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</si>
  <si>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</si>
  <si>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</si>
  <si>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</si>
  <si>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</si>
  <si>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</si>
  <si>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</si>
  <si>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</si>
  <si>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</si>
  <si>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</si>
  <si>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</si>
  <si>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</si>
  <si>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</si>
  <si>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</si>
  <si>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</si>
  <si>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</si>
  <si>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</si>
  <si>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</si>
  <si>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</si>
  <si>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</si>
  <si>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</si>
  <si>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</si>
  <si>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</si>
  <si>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</si>
  <si>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</si>
  <si>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</si>
  <si>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</si>
  <si>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</si>
  <si>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</si>
  <si>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</si>
  <si>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</si>
  <si>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</si>
  <si>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</si>
  <si>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</si>
  <si>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</si>
  <si>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</si>
  <si>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</si>
  <si>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</si>
  <si>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</si>
  <si>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</si>
  <si>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</si>
  <si>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</si>
  <si>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</si>
  <si>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</si>
  <si>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</si>
  <si>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</si>
  <si>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</si>
  <si>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</si>
  <si>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</si>
  <si>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</si>
  <si>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</si>
  <si>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</si>
  <si>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</si>
  <si>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</si>
  <si>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</si>
  <si>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</si>
  <si>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</si>
  <si>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</si>
  <si>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</si>
  <si>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</si>
  <si>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</si>
  <si>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</si>
  <si>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</si>
  <si>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</si>
  <si>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</si>
  <si>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</si>
  <si>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</si>
  <si>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</si>
  <si>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</si>
  <si>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</si>
  <si>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</si>
  <si>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</si>
  <si>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</si>
  <si>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</si>
  <si>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</si>
  <si>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</si>
  <si>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</si>
  <si>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</si>
  <si>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</si>
  <si>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</si>
  <si>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</si>
  <si>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</si>
  <si>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</si>
  <si>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</si>
  <si>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</si>
  <si>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</si>
  <si>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</si>
  <si>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</si>
  <si>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</si>
  <si>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</si>
  <si>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</si>
  <si>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</si>
  <si>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</si>
  <si>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</si>
  <si>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</si>
  <si>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</si>
  <si>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</si>
  <si>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</si>
  <si>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</si>
  <si>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</si>
  <si>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</si>
  <si>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</si>
  <si>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</si>
  <si>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</si>
  <si>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</si>
  <si>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</si>
  <si>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</si>
  <si>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</si>
  <si>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</si>
  <si>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</si>
  <si>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</si>
  <si>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</si>
  <si>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</si>
  <si>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</si>
  <si>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</si>
  <si>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</si>
  <si>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</si>
  <si>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</si>
  <si>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</si>
  <si>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</si>
  <si>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</si>
  <si>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</si>
  <si>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</si>
  <si>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</si>
  <si>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</si>
  <si>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</si>
  <si>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</si>
  <si>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</si>
  <si>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</si>
  <si>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</si>
  <si>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</si>
  <si>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</si>
  <si>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</si>
  <si>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</si>
  <si>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</si>
  <si>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</si>
  <si>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</si>
  <si>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</si>
  <si>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</si>
  <si>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</si>
  <si>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</si>
  <si>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</si>
  <si>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</si>
  <si>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</si>
  <si>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</si>
  <si>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</si>
  <si>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</si>
  <si>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</si>
  <si>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</si>
  <si>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</si>
  <si>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</si>
  <si>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</si>
  <si>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</si>
  <si>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</si>
  <si>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</si>
  <si>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</si>
  <si>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</si>
  <si>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</si>
  <si>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</si>
  <si>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</si>
  <si>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</si>
  <si>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</si>
  <si>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</si>
  <si>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</si>
  <si>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</si>
  <si>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</si>
  <si>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</si>
  <si>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</si>
  <si>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</si>
  <si>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</si>
  <si>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</si>
  <si>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</si>
  <si>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</si>
  <si>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</si>
  <si>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</si>
  <si>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</si>
  <si>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</si>
  <si>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</si>
  <si>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</si>
  <si>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</si>
  <si>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</si>
  <si>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</si>
  <si>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</si>
  <si>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</si>
  <si>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</si>
  <si>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</si>
  <si>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</si>
  <si>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</si>
  <si>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</si>
  <si>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</si>
  <si>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</si>
  <si>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</si>
  <si>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</si>
  <si>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</si>
  <si>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</si>
  <si>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</si>
  <si>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</si>
  <si>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</si>
  <si>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</si>
  <si>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</si>
  <si>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</si>
  <si>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</si>
  <si>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</si>
  <si>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</si>
  <si>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</si>
  <si>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</si>
  <si>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</si>
  <si>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</si>
  <si>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</si>
  <si>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</si>
  <si>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</si>
  <si>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</si>
  <si>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</si>
  <si>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</si>
  <si>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</si>
  <si>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</si>
  <si>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</si>
  <si>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</si>
  <si>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</si>
  <si>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</si>
  <si>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</si>
  <si>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</si>
  <si>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</si>
  <si>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</si>
  <si>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</si>
  <si>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</si>
  <si>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</si>
  <si>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</si>
  <si>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</si>
  <si>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</si>
  <si>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</si>
  <si>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</si>
  <si>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</si>
  <si>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</si>
  <si>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</si>
  <si>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</si>
  <si>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</si>
  <si>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</si>
  <si>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</si>
  <si>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</si>
  <si>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</si>
  <si>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</si>
  <si>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</si>
  <si>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</si>
  <si>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</si>
  <si>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</si>
  <si>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</si>
  <si>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</si>
  <si>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</si>
  <si>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</si>
  <si>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</si>
  <si>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</si>
  <si>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</si>
  <si>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</si>
  <si>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</si>
  <si>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</si>
  <si>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</si>
  <si>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</si>
  <si>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</si>
  <si>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</si>
  <si>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</si>
  <si>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</si>
  <si>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</si>
  <si>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</si>
  <si>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</si>
  <si>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</si>
  <si>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</si>
  <si>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</si>
  <si>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</si>
  <si>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</si>
  <si>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</si>
  <si>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</si>
  <si>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</si>
  <si>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</si>
  <si>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</si>
  <si>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</si>
  <si>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</si>
  <si>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</si>
  <si>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</si>
  <si>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</si>
  <si>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</si>
  <si>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</si>
  <si>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</si>
  <si>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</si>
  <si>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</si>
  <si>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</si>
  <si>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</si>
  <si>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</si>
  <si>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</si>
  <si>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</si>
  <si>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</si>
  <si>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</si>
  <si>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</si>
  <si>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</si>
  <si>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</si>
  <si>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</si>
  <si>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</si>
  <si>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</si>
  <si>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</si>
  <si>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</si>
  <si>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</si>
  <si>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</si>
  <si>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</si>
  <si>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</si>
  <si>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</si>
  <si>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</si>
  <si>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</si>
  <si>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</si>
  <si>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</si>
  <si>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</si>
  <si>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</si>
  <si>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</si>
  <si>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</si>
  <si>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</si>
  <si>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</si>
  <si>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</si>
  <si>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</si>
  <si>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</si>
  <si>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</si>
  <si>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</si>
  <si>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</si>
  <si>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</si>
  <si>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</si>
  <si>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</si>
  <si>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</si>
  <si>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</si>
  <si>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</si>
  <si>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</si>
  <si>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</si>
  <si>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</si>
  <si>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</si>
  <si>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</si>
  <si>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</si>
  <si>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</si>
  <si>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</si>
  <si>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</si>
  <si>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</si>
  <si>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</si>
  <si>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</si>
  <si>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</si>
  <si>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</si>
  <si>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</si>
  <si>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</si>
  <si>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</si>
  <si>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</si>
  <si>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</si>
  <si>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</si>
  <si>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</si>
  <si>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</si>
  <si>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</si>
  <si>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</si>
  <si>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</si>
  <si>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</si>
  <si>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</si>
  <si>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</si>
  <si>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</si>
  <si>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</si>
  <si>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</si>
  <si>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</si>
  <si>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</si>
  <si>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</si>
  <si>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</si>
  <si>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</si>
  <si>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</si>
  <si>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</si>
  <si>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</si>
  <si>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</si>
  <si>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</si>
  <si>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</si>
  <si>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</si>
  <si>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</si>
  <si>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</si>
  <si>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</si>
  <si>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</si>
  <si>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</si>
  <si>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</si>
  <si>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</si>
  <si>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</si>
  <si>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</si>
  <si>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</si>
  <si>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</si>
  <si>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</si>
  <si>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</si>
  <si>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</si>
  <si>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</si>
  <si>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</si>
  <si>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</si>
  <si>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</si>
  <si>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</si>
  <si>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</si>
  <si>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</si>
  <si>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</si>
  <si>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</si>
  <si>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</si>
  <si>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</si>
  <si>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</si>
  <si>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</si>
  <si>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</si>
  <si>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</si>
  <si>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</si>
  <si>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</si>
  <si>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</si>
  <si>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</si>
  <si>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</si>
  <si>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</si>
  <si>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</si>
  <si>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</si>
  <si>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</si>
  <si>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</si>
  <si>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</si>
  <si>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</si>
  <si>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</si>
  <si>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</si>
  <si>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</si>
  <si>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</si>
  <si>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</si>
  <si>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</si>
  <si>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</si>
  <si>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</si>
  <si>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</si>
  <si>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</si>
  <si>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</si>
  <si>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</si>
  <si>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</si>
  <si>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</si>
  <si>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</si>
  <si>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</si>
  <si>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</si>
  <si>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</si>
  <si>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</si>
  <si>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</si>
  <si>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</si>
  <si>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</si>
  <si>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</si>
  <si>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</si>
  <si>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</si>
  <si>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</si>
  <si>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</si>
  <si>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</si>
  <si>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</si>
  <si>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</si>
  <si>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</si>
  <si>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</si>
  <si>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</si>
  <si>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</si>
  <si>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</si>
  <si>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</si>
  <si>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</si>
  <si>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</si>
  <si>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</si>
  <si>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</si>
  <si>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</si>
  <si>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</si>
  <si>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</si>
  <si>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</si>
  <si>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</si>
  <si>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</si>
  <si>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</si>
  <si>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</si>
  <si>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</si>
  <si>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</si>
  <si>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</si>
  <si>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</si>
  <si>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</si>
  <si>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</si>
  <si>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</si>
  <si>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</si>
  <si>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</si>
  <si>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</si>
  <si>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</si>
  <si>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</si>
  <si>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</si>
  <si>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</si>
  <si>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</si>
  <si>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</si>
  <si>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</si>
  <si>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</si>
  <si>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</si>
  <si>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</si>
  <si>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</si>
  <si>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</si>
  <si>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</si>
  <si>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</si>
  <si>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</si>
  <si>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</si>
  <si>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</si>
  <si>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</si>
  <si>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</si>
  <si>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</si>
  <si>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</si>
  <si>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</si>
  <si>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</si>
  <si>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</si>
  <si>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</si>
  <si>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</si>
  <si>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</si>
  <si>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</si>
  <si>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</si>
  <si>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</si>
  <si>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</si>
  <si>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</si>
  <si>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</si>
  <si>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</si>
  <si>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</si>
  <si>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</si>
  <si>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</si>
  <si>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</si>
  <si>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</si>
  <si>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</si>
  <si>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</si>
  <si>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</si>
  <si>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</si>
  <si>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</si>
  <si>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</si>
  <si>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</si>
  <si>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</si>
  <si>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</si>
  <si>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</si>
  <si>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</si>
  <si>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</si>
  <si>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</si>
  <si>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</si>
  <si>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</si>
  <si>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</si>
  <si>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</si>
  <si>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</si>
  <si>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</si>
  <si>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</si>
  <si>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</si>
  <si>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</si>
  <si>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</si>
  <si>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</si>
  <si>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</si>
  <si>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</si>
  <si>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</si>
  <si>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</si>
  <si>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</si>
  <si>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</si>
  <si>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</si>
  <si>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</si>
  <si>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</si>
  <si>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</si>
  <si>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</si>
  <si>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</si>
  <si>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</si>
  <si>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</si>
  <si>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</si>
  <si>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</si>
  <si>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</si>
  <si>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</si>
  <si>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</si>
  <si>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</si>
  <si>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</si>
  <si>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</si>
  <si>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</si>
  <si>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</si>
  <si>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</si>
  <si>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</si>
  <si>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</si>
  <si>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</si>
  <si>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</si>
  <si>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</si>
  <si>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</si>
  <si>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</si>
  <si>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</si>
  <si>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</si>
  <si>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</si>
  <si>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</si>
  <si>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</si>
  <si>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</si>
  <si>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</si>
  <si>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</si>
  <si>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</si>
  <si>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</si>
  <si>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</si>
  <si>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</si>
  <si>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</si>
  <si>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</si>
  <si>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</si>
  <si>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</si>
  <si>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</si>
  <si>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</si>
  <si>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</si>
  <si>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</si>
  <si>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</si>
  <si>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</si>
  <si>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</si>
  <si>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</si>
  <si>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</si>
  <si>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</si>
  <si>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</si>
  <si>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</si>
  <si>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</si>
  <si>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</si>
  <si>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</si>
  <si>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</si>
  <si>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</si>
  <si>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</si>
  <si>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</si>
  <si>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</si>
  <si>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</si>
  <si>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</si>
  <si>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</si>
  <si>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</si>
  <si>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</si>
  <si>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</si>
  <si>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</si>
  <si>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</si>
  <si>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</si>
  <si>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</si>
  <si>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</si>
  <si>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</si>
  <si>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</si>
  <si>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</si>
  <si>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</si>
  <si>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</si>
  <si>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</si>
  <si>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</si>
  <si>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</si>
  <si>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</si>
  <si>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</si>
  <si>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</si>
  <si>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</si>
  <si>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</si>
  <si>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</si>
  <si>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</si>
  <si>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</si>
  <si>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</si>
  <si>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</si>
  <si>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</si>
  <si>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</si>
  <si>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</si>
  <si>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</si>
  <si>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</si>
  <si>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</si>
  <si>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</si>
  <si>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</si>
  <si>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</si>
  <si>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</si>
  <si>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</si>
  <si>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</si>
  <si>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</si>
  <si>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</si>
  <si>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</si>
  <si>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</si>
  <si>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</si>
  <si>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</si>
  <si>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</si>
  <si>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</si>
  <si>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</si>
  <si>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</si>
  <si>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</si>
  <si>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</si>
  <si>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</si>
  <si>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</si>
  <si>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</si>
  <si>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</si>
  <si>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</si>
  <si>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</si>
  <si>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</si>
  <si>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</si>
  <si>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</si>
  <si>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</si>
  <si>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</si>
  <si>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</si>
  <si>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</si>
  <si>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</si>
  <si>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</si>
  <si>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</si>
  <si>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</si>
  <si>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</si>
  <si>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</si>
  <si>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</si>
  <si>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</si>
  <si>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</si>
  <si>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</si>
  <si>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</si>
  <si>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</si>
  <si>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</si>
  <si>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</si>
  <si>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</si>
  <si>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</si>
  <si>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</si>
  <si>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</si>
  <si>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</si>
  <si>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</si>
  <si>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</si>
  <si>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</si>
  <si>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</si>
  <si>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</si>
  <si>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</si>
  <si>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</si>
  <si>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</si>
  <si>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</si>
  <si>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</si>
  <si>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</si>
  <si>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</si>
  <si>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</si>
  <si>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</si>
  <si>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</si>
  <si>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</si>
  <si>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</si>
  <si>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</si>
  <si>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</si>
  <si>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</si>
  <si>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</si>
  <si>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</si>
  <si>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</si>
  <si>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</si>
  <si>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</si>
  <si>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</si>
  <si>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</si>
  <si>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</si>
  <si>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</si>
  <si>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</si>
  <si>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</si>
  <si>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</si>
  <si>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</si>
  <si>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</si>
  <si>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</si>
  <si>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</si>
  <si>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</si>
  <si>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</si>
  <si>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</si>
  <si>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</si>
  <si>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</si>
  <si>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</si>
  <si>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</si>
  <si>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</si>
  <si>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</si>
  <si>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</si>
  <si>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</si>
  <si>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</si>
  <si>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</si>
  <si>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</si>
  <si>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</si>
  <si>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</si>
  <si>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</si>
  <si>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</si>
  <si>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</si>
  <si>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</si>
  <si>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</si>
  <si>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</si>
  <si>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</si>
  <si>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</si>
  <si>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</si>
  <si>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</si>
  <si>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</si>
  <si>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</si>
  <si>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</si>
  <si>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</si>
  <si>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</si>
  <si>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</si>
  <si>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</si>
  <si>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</si>
  <si>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</si>
  <si>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</si>
  <si>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</si>
  <si>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</si>
  <si>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</si>
  <si>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</si>
  <si>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</si>
  <si>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</si>
  <si>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</si>
  <si>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</si>
  <si>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</si>
  <si>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</si>
  <si>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</si>
  <si>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</si>
  <si>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</si>
  <si>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</si>
  <si>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</si>
  <si>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</si>
  <si>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</si>
  <si>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</si>
  <si>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</si>
  <si>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</si>
  <si>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</si>
  <si>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</si>
  <si>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</si>
  <si>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</si>
  <si>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</si>
  <si>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</si>
  <si>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</si>
  <si>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</si>
  <si>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</si>
  <si>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</si>
  <si>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</si>
  <si>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</si>
  <si>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</si>
  <si>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</si>
  <si>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</si>
  <si>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</si>
  <si>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</si>
  <si>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</si>
  <si>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</si>
  <si>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</si>
  <si>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</si>
  <si>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</si>
  <si>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</si>
  <si>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</si>
  <si>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</si>
  <si>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</si>
  <si>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</si>
  <si>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</si>
  <si>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</si>
  <si>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</si>
  <si>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</si>
  <si>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</si>
  <si>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</si>
  <si>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</si>
  <si>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</si>
  <si>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</si>
  <si>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</si>
  <si>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</si>
  <si>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</si>
  <si>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</si>
  <si>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</si>
  <si>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</si>
  <si>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</si>
  <si>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</si>
  <si>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</si>
  <si>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</si>
  <si>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</si>
  <si>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</si>
  <si>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</si>
  <si>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</si>
  <si>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</si>
  <si>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</si>
  <si>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</si>
  <si>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</si>
  <si>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</si>
  <si>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</si>
  <si>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</si>
  <si>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</si>
  <si>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</si>
  <si>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</si>
  <si>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</si>
  <si>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</si>
  <si>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</si>
  <si>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</si>
  <si>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</si>
  <si>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</si>
  <si>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</si>
  <si>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</si>
  <si>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</si>
  <si>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</si>
  <si>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</si>
  <si>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</si>
  <si>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</si>
  <si>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</si>
  <si>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</si>
  <si>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</si>
  <si>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</si>
  <si>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</si>
  <si>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</si>
  <si>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</si>
  <si>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</si>
  <si>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</si>
  <si>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</si>
  <si>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</si>
  <si>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</si>
  <si>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</si>
  <si>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</si>
  <si>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</si>
  <si>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</si>
  <si>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</si>
  <si>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</si>
  <si>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</si>
  <si>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</si>
  <si>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</si>
  <si>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</si>
  <si>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</si>
  <si>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</si>
  <si>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</si>
  <si>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</si>
  <si>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</si>
  <si>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</si>
  <si>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</si>
  <si>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</si>
  <si>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</si>
  <si>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</si>
  <si>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</si>
  <si>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</si>
  <si>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</si>
  <si>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</si>
  <si>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</si>
  <si>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</si>
  <si>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</si>
  <si>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</si>
  <si>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</si>
  <si>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</si>
  <si>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</si>
  <si>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</si>
  <si>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</si>
  <si>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</si>
  <si>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</si>
  <si>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</si>
  <si>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</si>
  <si>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</si>
  <si>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</si>
  <si>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</si>
  <si>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</si>
  <si>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</si>
  <si>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</si>
  <si>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</si>
  <si>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</si>
  <si>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</si>
  <si>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</si>
  <si>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</si>
  <si>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</si>
  <si>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</si>
  <si>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</si>
  <si>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</si>
  <si>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</si>
  <si>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</si>
  <si>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</si>
  <si>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</si>
  <si>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</si>
  <si>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</si>
  <si>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</si>
  <si>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</si>
  <si>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</si>
  <si>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</si>
  <si>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</si>
  <si>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</si>
  <si>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</si>
  <si>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</si>
  <si>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</si>
  <si>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</si>
  <si>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</si>
  <si>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</si>
  <si>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</si>
  <si>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</si>
  <si>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</si>
  <si>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</si>
  <si>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</si>
  <si>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</si>
  <si>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</si>
  <si>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</si>
  <si>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</si>
  <si>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</si>
  <si>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</si>
  <si>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</si>
  <si>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</si>
  <si>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</si>
  <si>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</si>
  <si>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</si>
  <si>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</si>
  <si>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</si>
  <si>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</si>
  <si>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</si>
  <si>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</si>
  <si>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</si>
  <si>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</si>
  <si>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</si>
  <si>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</si>
  <si>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</si>
  <si>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</si>
  <si>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</si>
  <si>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</si>
  <si>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</si>
  <si>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</si>
  <si>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</si>
  <si>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</si>
  <si>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</si>
  <si>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</si>
  <si>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</si>
  <si>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</si>
  <si>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</si>
  <si>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</si>
  <si>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</si>
  <si>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</si>
  <si>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</si>
  <si>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</si>
  <si>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</si>
  <si>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</si>
  <si>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</si>
  <si>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</si>
  <si>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</si>
  <si>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</si>
  <si>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</si>
  <si>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</si>
  <si>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</si>
  <si>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</si>
  <si>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</si>
  <si>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</si>
  <si>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</si>
  <si>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</si>
  <si>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</si>
  <si>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</si>
  <si>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</si>
  <si>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</si>
  <si>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</si>
  <si>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</si>
  <si>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</si>
  <si>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</si>
  <si>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</si>
  <si>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</si>
  <si>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</si>
  <si>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</si>
  <si>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</si>
  <si>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</si>
  <si>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</si>
  <si>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</si>
  <si>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</si>
  <si>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</si>
  <si>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</si>
  <si>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</si>
  <si>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</si>
  <si>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</si>
  <si>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</si>
  <si>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</si>
  <si>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</si>
  <si>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</si>
  <si>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</si>
  <si>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</si>
  <si>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</si>
  <si>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</si>
  <si>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</si>
  <si>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</si>
  <si>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</si>
  <si>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</si>
  <si>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</si>
  <si>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</si>
  <si>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</si>
  <si>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</si>
  <si>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</si>
  <si>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</si>
  <si>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</si>
  <si>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</si>
  <si>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</si>
  <si>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</si>
  <si>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</si>
  <si>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</si>
  <si>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</si>
  <si>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</si>
  <si>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</si>
  <si>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</si>
  <si>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</si>
  <si>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</si>
  <si>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</si>
  <si>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</si>
  <si>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</si>
  <si>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</si>
  <si>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</si>
  <si>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</si>
  <si>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</si>
  <si>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</si>
  <si>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</si>
  <si>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</si>
  <si>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</si>
  <si>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</si>
  <si>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</si>
  <si>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</si>
  <si>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</si>
  <si>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</si>
  <si>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</si>
  <si>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</si>
  <si>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</si>
  <si>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</si>
  <si>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</si>
  <si>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</si>
  <si>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</si>
  <si>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</si>
  <si>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</si>
  <si>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</si>
  <si>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</si>
  <si>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</si>
  <si>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</si>
  <si>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</si>
  <si>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</si>
  <si>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</si>
  <si>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</si>
  <si>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</si>
  <si>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</si>
  <si>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</si>
  <si>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</si>
  <si>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</si>
  <si>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</si>
  <si>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</si>
  <si>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</si>
  <si>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</si>
  <si>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</si>
  <si>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</si>
  <si>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</si>
  <si>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</si>
  <si>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</si>
  <si>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</si>
  <si>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</si>
  <si>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</si>
  <si>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</si>
  <si>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</si>
  <si>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</si>
  <si>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</si>
  <si>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</si>
  <si>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</si>
  <si>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</si>
  <si>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</si>
  <si>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</si>
  <si>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</si>
  <si>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</si>
  <si>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</si>
  <si>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</si>
  <si>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</si>
  <si>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</si>
  <si>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</si>
  <si>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</si>
  <si>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</si>
  <si>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</si>
  <si>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</si>
  <si>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</si>
  <si>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</si>
  <si>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</si>
  <si>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</si>
  <si>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</si>
  <si>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</si>
  <si>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</si>
  <si>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</si>
  <si>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</si>
  <si>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</si>
  <si>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</si>
  <si>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</si>
  <si>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</si>
  <si>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</si>
  <si>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</si>
  <si>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</si>
  <si>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</si>
  <si>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</si>
  <si>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</si>
  <si>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</si>
  <si>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</si>
  <si>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</si>
  <si>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</si>
  <si>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</si>
  <si>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</si>
  <si>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</si>
  <si>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</si>
  <si>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</si>
  <si>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</si>
  <si>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</si>
  <si>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</si>
  <si>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</si>
  <si>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</si>
  <si>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</si>
  <si>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</si>
  <si>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</si>
  <si>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</si>
  <si>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</si>
  <si>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</si>
  <si>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</si>
  <si>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</si>
  <si>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</si>
  <si>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</si>
  <si>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</si>
  <si>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</si>
  <si>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</si>
  <si>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</si>
  <si>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</si>
  <si>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</si>
  <si>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</si>
  <si>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</si>
  <si>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</si>
  <si>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</si>
  <si>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</si>
  <si>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</si>
  <si>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</si>
  <si>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</si>
  <si>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</si>
  <si>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</si>
  <si>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</si>
  <si>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</si>
  <si>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</si>
  <si>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</si>
  <si>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</si>
  <si>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</si>
  <si>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</si>
  <si>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</si>
  <si>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</si>
  <si>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</si>
  <si>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</si>
  <si>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</si>
  <si>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</si>
  <si>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</si>
  <si>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</si>
  <si>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</si>
  <si>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</si>
  <si>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</si>
  <si>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</si>
  <si>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</si>
  <si>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</si>
  <si>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</si>
  <si>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</si>
  <si>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</si>
  <si>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</si>
  <si>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</si>
  <si>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</si>
  <si>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</si>
  <si>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</si>
  <si>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</si>
  <si>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</si>
  <si>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</si>
  <si>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</si>
  <si>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</si>
  <si>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</si>
  <si>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</si>
  <si>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</si>
  <si>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</si>
  <si>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</si>
  <si>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</si>
  <si>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</si>
  <si>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</si>
  <si>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</si>
  <si>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</si>
  <si>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</si>
  <si>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</si>
  <si>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</si>
  <si>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</si>
  <si>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</si>
  <si>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</si>
  <si>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</si>
  <si>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</si>
  <si>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</si>
  <si>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</si>
  <si>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</si>
  <si>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</si>
  <si>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</si>
  <si>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</si>
  <si>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</si>
  <si>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</si>
  <si>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</si>
  <si>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</si>
  <si>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</si>
  <si>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</si>
  <si>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</si>
  <si>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</si>
  <si>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</si>
  <si>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</si>
  <si>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</si>
  <si>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</si>
  <si>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</si>
  <si>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</si>
  <si>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</si>
  <si>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</si>
  <si>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</si>
  <si>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</si>
  <si>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</si>
  <si>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</si>
  <si>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</si>
  <si>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</si>
  <si>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</si>
  <si>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</si>
  <si>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</si>
  <si>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</si>
  <si>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</si>
  <si>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</si>
  <si>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</si>
  <si>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</si>
  <si>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</si>
  <si>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</si>
  <si>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</si>
  <si>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</si>
  <si>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</si>
  <si>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</si>
  <si>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</si>
  <si>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</si>
  <si>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</si>
  <si>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</si>
  <si>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</si>
  <si>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</si>
  <si>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</si>
  <si>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</si>
  <si>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</si>
  <si>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</si>
  <si>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</si>
  <si>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</si>
  <si>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</si>
  <si>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</si>
  <si>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</si>
  <si>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</si>
  <si>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</si>
  <si>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</si>
  <si>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</si>
  <si>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</si>
  <si>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</si>
  <si>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</si>
  <si>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</si>
  <si>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</si>
  <si>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</si>
  <si>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</si>
  <si>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</si>
  <si>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</si>
  <si>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</si>
  <si>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</si>
  <si>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</si>
  <si>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</si>
  <si>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</si>
  <si>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</si>
  <si>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</si>
  <si>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</si>
  <si>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</si>
  <si>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</si>
  <si>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</si>
  <si>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</si>
  <si>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</si>
  <si>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</si>
  <si>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</si>
  <si>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</si>
  <si>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</si>
  <si>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</si>
  <si>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</si>
  <si>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</si>
  <si>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</si>
  <si>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</si>
  <si>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</si>
  <si>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</si>
  <si>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</si>
  <si>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</si>
  <si>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</si>
  <si>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</si>
  <si>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</si>
  <si>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</si>
  <si>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</si>
  <si>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</si>
  <si>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</si>
  <si>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</si>
  <si>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</si>
  <si>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</si>
  <si>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</si>
  <si>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</si>
  <si>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</si>
  <si>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</si>
  <si>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</si>
  <si>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</si>
  <si>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</si>
  <si>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</si>
  <si>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</si>
  <si>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</si>
  <si>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</si>
  <si>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</si>
  <si>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</si>
  <si>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</si>
  <si>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</si>
  <si>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</si>
  <si>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</si>
  <si>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</si>
  <si>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</si>
  <si>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</si>
  <si>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</si>
  <si>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</si>
  <si>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</si>
  <si>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</si>
  <si>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</si>
  <si>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</si>
  <si>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</si>
  <si>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</si>
  <si>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</si>
  <si>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</si>
  <si>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</si>
  <si>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</si>
  <si>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</si>
  <si>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</si>
  <si>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</si>
  <si>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</si>
  <si>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</si>
  <si>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</si>
  <si>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</si>
  <si>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</si>
  <si>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</si>
  <si>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</si>
  <si>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</si>
  <si>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</si>
  <si>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</si>
  <si>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</si>
  <si>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</si>
  <si>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</si>
  <si>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</si>
  <si>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</si>
  <si>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</si>
  <si>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</si>
  <si>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</si>
  <si>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</si>
  <si>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</si>
  <si>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</si>
  <si>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</si>
  <si>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</si>
  <si>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</si>
  <si>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</si>
  <si>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</si>
  <si>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</si>
  <si>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</si>
  <si>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</si>
  <si>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</si>
  <si>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</si>
  <si>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</si>
  <si>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</si>
  <si>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</si>
  <si>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</si>
  <si>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</si>
  <si>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</si>
  <si>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</si>
  <si>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</si>
  <si>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</si>
  <si>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</si>
  <si>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</si>
  <si>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</si>
  <si>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</si>
  <si>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</si>
  <si>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</si>
  <si>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</si>
  <si>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</si>
  <si>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</si>
  <si>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</si>
  <si>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</si>
  <si>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</si>
  <si>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</si>
  <si>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</si>
  <si>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</si>
  <si>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</si>
  <si>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</si>
  <si>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</si>
  <si>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</si>
  <si>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</si>
  <si>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</si>
  <si>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</si>
  <si>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</si>
  <si>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</si>
  <si>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</si>
  <si>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</si>
  <si>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</si>
  <si>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</si>
  <si>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</si>
  <si>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</si>
  <si>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</si>
  <si>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</si>
  <si>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</si>
  <si>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</si>
  <si>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</si>
  <si>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</si>
  <si>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</si>
  <si>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</si>
  <si>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</si>
  <si>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</si>
  <si>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</si>
  <si>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</si>
  <si>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</si>
  <si>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</si>
  <si>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</si>
  <si>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</si>
  <si>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</si>
  <si>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</si>
  <si>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</si>
  <si>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</si>
  <si>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</si>
  <si>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</si>
  <si>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</si>
  <si>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</si>
  <si>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</si>
  <si>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</si>
  <si>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</si>
  <si>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</si>
  <si>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</si>
  <si>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</si>
  <si>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</si>
  <si>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</si>
  <si>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</si>
  <si>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</si>
  <si>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</si>
  <si>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</si>
  <si>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</si>
  <si>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</si>
  <si>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</si>
  <si>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</si>
  <si>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</si>
  <si>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</si>
  <si>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</si>
  <si>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</si>
  <si>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</si>
  <si>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</si>
  <si>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</si>
  <si>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</si>
  <si>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</si>
  <si>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</si>
  <si>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</si>
  <si>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</si>
  <si>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</si>
  <si>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</si>
  <si>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</si>
  <si>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</si>
  <si>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</si>
  <si>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</si>
  <si>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</si>
  <si>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</si>
  <si>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</si>
  <si>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</si>
  <si>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</si>
  <si>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</si>
  <si>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</si>
  <si>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</si>
  <si>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</si>
  <si>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</si>
  <si>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</si>
  <si>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</si>
  <si>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</si>
  <si>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</si>
  <si>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</si>
  <si>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</si>
  <si>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</si>
  <si>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</si>
  <si>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</si>
  <si>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</si>
  <si>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</si>
  <si>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</si>
  <si>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</si>
  <si>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</si>
  <si>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</si>
  <si>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</si>
  <si>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</si>
  <si>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</si>
  <si>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</si>
  <si>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</si>
  <si>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</si>
  <si>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</si>
  <si>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</si>
  <si>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</si>
  <si>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</si>
  <si>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</si>
  <si>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</si>
  <si>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</si>
  <si>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</si>
  <si>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</si>
  <si>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</si>
  <si>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</si>
  <si>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</si>
  <si>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</si>
  <si>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</si>
  <si>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</si>
  <si>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</si>
  <si>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</si>
  <si>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</si>
  <si>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</si>
  <si>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</si>
  <si>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</si>
  <si>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</si>
  <si>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</si>
  <si>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</si>
  <si>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</si>
  <si>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</si>
  <si>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</si>
  <si>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</si>
  <si>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</si>
  <si>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</si>
  <si>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</si>
  <si>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</si>
  <si>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</si>
  <si>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</si>
  <si>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</si>
  <si>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</si>
  <si>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</si>
  <si>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</si>
  <si>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</si>
  <si>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</si>
  <si>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</si>
  <si>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</si>
  <si>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</si>
  <si>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</si>
  <si>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</si>
  <si>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</si>
  <si>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</si>
  <si>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</si>
  <si>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</si>
  <si>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</si>
  <si>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</si>
  <si>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</si>
  <si>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</si>
  <si>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</si>
  <si>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</si>
  <si>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</si>
  <si>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</si>
  <si>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</si>
  <si>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</si>
  <si>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</si>
  <si>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</si>
  <si>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</si>
  <si>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</si>
  <si>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</si>
  <si>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</si>
  <si>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</si>
  <si>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</si>
  <si>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</si>
  <si>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</si>
  <si>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</si>
  <si>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</si>
  <si>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</si>
  <si>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</si>
  <si>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</si>
  <si>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</si>
  <si>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</si>
  <si>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</si>
  <si>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</si>
  <si>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</si>
  <si>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</si>
  <si>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</si>
  <si>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</si>
  <si>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</si>
  <si>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</si>
  <si>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</si>
  <si>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</si>
  <si>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</si>
  <si>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</si>
  <si>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</si>
  <si>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</si>
  <si>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</si>
  <si>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</si>
  <si>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</si>
  <si>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</si>
  <si>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</si>
  <si>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</si>
  <si>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</si>
  <si>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</si>
  <si>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</si>
  <si>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</si>
  <si>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</si>
  <si>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</si>
  <si>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</si>
  <si>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</si>
  <si>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</si>
  <si>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</si>
  <si>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</si>
  <si>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</si>
  <si>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</si>
  <si>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</si>
  <si>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</si>
  <si>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</si>
  <si>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</si>
  <si>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</si>
  <si>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</si>
  <si>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</si>
  <si>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</si>
  <si>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</si>
  <si>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</si>
  <si>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</si>
  <si>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</si>
  <si>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</si>
  <si>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</si>
  <si>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</si>
  <si>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</si>
  <si>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</si>
  <si>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</si>
  <si>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</si>
  <si>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</si>
  <si>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</si>
  <si>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</si>
  <si>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</si>
  <si>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</si>
  <si>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</si>
  <si>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</si>
  <si>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</si>
  <si>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</si>
  <si>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</si>
  <si>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</si>
  <si>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</si>
  <si>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</si>
  <si>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</si>
  <si>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</si>
  <si>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</si>
  <si>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</si>
  <si>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</si>
  <si>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</si>
  <si>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</si>
  <si>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</si>
  <si>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</si>
  <si>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</si>
  <si>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</si>
  <si>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</si>
  <si>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</si>
  <si>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</si>
  <si>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</si>
  <si>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</si>
  <si>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</si>
  <si>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</si>
  <si>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</si>
  <si>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</si>
  <si>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</si>
  <si>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</si>
  <si>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</si>
  <si>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</si>
  <si>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</si>
  <si>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</si>
  <si>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</si>
  <si>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</si>
  <si>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</si>
  <si>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</si>
  <si>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</si>
  <si>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</si>
  <si>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</si>
  <si>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</si>
  <si>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</si>
  <si>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</si>
  <si>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</si>
  <si>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</si>
  <si>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</si>
  <si>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</si>
  <si>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</si>
  <si>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</si>
  <si>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</si>
  <si>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</si>
  <si>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</si>
  <si>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</si>
  <si>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</si>
  <si>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</si>
  <si>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</si>
  <si>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</si>
  <si>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</si>
  <si>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</si>
  <si>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</si>
  <si>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</si>
  <si>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</si>
  <si>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</si>
  <si>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</si>
  <si>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</si>
  <si>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</si>
  <si>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</si>
  <si>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</si>
  <si>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</si>
  <si>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</si>
  <si>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</si>
  <si>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</si>
  <si>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</si>
  <si>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</si>
  <si>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</si>
  <si>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</si>
  <si>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</si>
  <si>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</si>
  <si>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</si>
  <si>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</si>
  <si>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</si>
  <si>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</si>
  <si>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</si>
  <si>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</si>
  <si>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</si>
  <si>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</si>
  <si>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</si>
  <si>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</si>
  <si>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</si>
  <si>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</si>
  <si>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</si>
  <si>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</si>
  <si>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</si>
  <si>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</si>
  <si>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</si>
  <si>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</si>
  <si>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</si>
  <si>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</si>
  <si>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</si>
  <si>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</si>
  <si>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</si>
  <si>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</si>
  <si>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</si>
  <si>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</si>
  <si>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</si>
  <si>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</si>
  <si>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</si>
  <si>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</si>
  <si>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</si>
  <si>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</si>
  <si>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</si>
  <si>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</si>
  <si>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</si>
  <si>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</si>
  <si>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</si>
  <si>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</si>
  <si>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</si>
  <si>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</si>
  <si>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</si>
  <si>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</si>
  <si>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</si>
  <si>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</si>
  <si>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</si>
  <si>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</si>
  <si>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</si>
  <si>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</si>
  <si>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</si>
  <si>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</si>
  <si>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</si>
  <si>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</si>
  <si>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</si>
  <si>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</si>
  <si>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</si>
  <si>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</si>
  <si>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</si>
  <si>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</si>
  <si>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</si>
  <si>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</si>
  <si>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</si>
  <si>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</si>
  <si>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</si>
  <si>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</si>
  <si>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</si>
  <si>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</si>
  <si>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</si>
  <si>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</si>
  <si>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</si>
  <si>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</si>
  <si>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</si>
  <si>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</si>
  <si>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</si>
  <si>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</si>
  <si>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</si>
  <si>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</si>
  <si>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</si>
  <si>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</si>
  <si>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</si>
  <si>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</si>
  <si>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</si>
  <si>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</si>
  <si>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</si>
  <si>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</si>
  <si>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</si>
  <si>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</si>
  <si>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</si>
  <si>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</si>
  <si>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</si>
  <si>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</si>
  <si>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</si>
  <si>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</si>
  <si>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</si>
  <si>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</si>
  <si>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</si>
  <si>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</si>
  <si>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</si>
  <si>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</si>
  <si>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</si>
  <si>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</si>
  <si>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</si>
  <si>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</si>
  <si>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</si>
  <si>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</si>
  <si>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</si>
  <si>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</si>
  <si>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</si>
  <si>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</si>
  <si>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</si>
  <si>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</si>
  <si>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</si>
  <si>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</si>
  <si>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</si>
  <si>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</si>
  <si>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</si>
  <si>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</si>
  <si>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</si>
  <si>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</si>
  <si>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</si>
  <si>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</si>
  <si>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</si>
  <si>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</si>
  <si>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</si>
  <si>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</si>
  <si>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</si>
  <si>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</si>
  <si>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</si>
  <si>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</si>
  <si>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</si>
  <si>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</si>
  <si>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</si>
  <si>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</si>
  <si>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</si>
  <si>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</si>
  <si>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</si>
  <si>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</si>
  <si>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</si>
  <si>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</si>
  <si>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</si>
  <si>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</si>
  <si>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</si>
  <si>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</si>
  <si>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</si>
  <si>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</si>
  <si>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</si>
  <si>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</si>
  <si>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</si>
  <si>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</si>
  <si>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</si>
  <si>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</si>
  <si>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</si>
  <si>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</si>
  <si>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</si>
  <si>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</si>
  <si>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</si>
  <si>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</si>
  <si>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</si>
  <si>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</si>
  <si>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</si>
  <si>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</si>
  <si>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</si>
  <si>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</si>
  <si>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</si>
  <si>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</si>
  <si>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</si>
  <si>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</si>
  <si>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</si>
  <si>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</si>
  <si>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</si>
  <si>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</si>
  <si>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</si>
  <si>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</si>
  <si>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</si>
  <si>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</si>
  <si>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</si>
  <si>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</si>
  <si>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</si>
  <si>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</si>
  <si>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</si>
  <si>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</si>
  <si>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</si>
  <si>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</si>
  <si>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</si>
  <si>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</si>
  <si>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</si>
  <si>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</si>
  <si>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</si>
  <si>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</si>
  <si>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</si>
  <si>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</si>
  <si>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</si>
  <si>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</si>
  <si>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</si>
  <si>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</si>
  <si>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</si>
  <si>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</si>
  <si>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</si>
  <si>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</si>
  <si>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</si>
  <si>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</si>
  <si>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</si>
  <si>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</si>
  <si>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</si>
  <si>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</si>
  <si>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</si>
  <si>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</si>
  <si>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</si>
  <si>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</si>
  <si>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</si>
  <si>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</si>
  <si>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</si>
  <si>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</si>
  <si>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</si>
  <si>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</si>
  <si>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</si>
  <si>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</si>
  <si>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</si>
  <si>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</si>
  <si>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</si>
  <si>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</si>
  <si>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</si>
  <si>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</si>
  <si>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</si>
  <si>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</si>
  <si>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</si>
  <si>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</si>
  <si>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</si>
  <si>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</si>
  <si>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</si>
  <si>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</si>
  <si>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</si>
  <si>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</si>
  <si>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</si>
  <si>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</si>
  <si>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</si>
  <si>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</si>
  <si>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</si>
  <si>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</si>
  <si>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</si>
  <si>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</si>
  <si>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</si>
  <si>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</si>
  <si>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</si>
  <si>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</si>
  <si>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</si>
  <si>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</si>
  <si>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</si>
  <si>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</si>
  <si>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</si>
  <si>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</si>
  <si>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</si>
  <si>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</si>
  <si>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</si>
  <si>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</si>
  <si>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</si>
  <si>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</si>
  <si>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</si>
  <si>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</si>
  <si>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</si>
  <si>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</si>
  <si>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</si>
  <si>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</si>
  <si>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</si>
  <si>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</si>
  <si>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</si>
  <si>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</si>
  <si>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</si>
  <si>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</si>
  <si>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</si>
  <si>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</si>
  <si>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</si>
  <si>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</si>
  <si>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</si>
  <si>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</si>
  <si>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</si>
  <si>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</si>
  <si>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</si>
  <si>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</si>
  <si>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</si>
  <si>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</si>
  <si>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</si>
  <si>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</si>
  <si>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</si>
  <si>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</si>
  <si>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</si>
  <si>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</si>
  <si>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</si>
  <si>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</si>
  <si>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</si>
  <si>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</si>
  <si>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</si>
  <si>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</si>
  <si>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</si>
  <si>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</si>
  <si>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</si>
  <si>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</si>
  <si>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</si>
  <si>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</si>
  <si>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</si>
  <si>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</si>
  <si>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</si>
  <si>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</si>
  <si>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</si>
  <si>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</si>
  <si>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</si>
  <si>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</si>
  <si>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</si>
  <si>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</si>
  <si>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</si>
  <si>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</si>
  <si>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</si>
  <si>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</si>
  <si>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</si>
  <si>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</si>
  <si>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</si>
  <si>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</si>
  <si>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</si>
  <si>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</si>
  <si>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</si>
  <si>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</si>
  <si>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</si>
  <si>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</si>
  <si>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</si>
  <si>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</si>
  <si>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</si>
  <si>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</si>
  <si>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</si>
  <si>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</si>
  <si>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</si>
  <si>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</si>
  <si>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</si>
  <si>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</si>
  <si>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</si>
  <si>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</si>
  <si>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</si>
  <si>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</si>
  <si>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</si>
  <si>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</si>
  <si>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</si>
  <si>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</si>
  <si>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</si>
  <si>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</si>
  <si>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</si>
  <si>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</si>
  <si>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</si>
  <si>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</si>
  <si>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</si>
  <si>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</si>
  <si>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</si>
  <si>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</si>
  <si>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</si>
  <si>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</si>
  <si>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</si>
  <si>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</si>
  <si>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</si>
  <si>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</si>
  <si>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</si>
  <si>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</si>
  <si>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</si>
  <si>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</si>
  <si>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</si>
  <si>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</si>
  <si>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</si>
  <si>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</si>
  <si>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</si>
  <si>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</si>
  <si>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</si>
  <si>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</si>
  <si>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</si>
  <si>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</si>
  <si>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</si>
  <si>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</si>
  <si>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</si>
  <si>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</si>
  <si>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</si>
  <si>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</si>
  <si>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</si>
  <si>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</si>
  <si>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</si>
  <si>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</si>
  <si>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</si>
  <si>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</si>
  <si>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</si>
  <si>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</si>
  <si>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</si>
  <si>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</si>
  <si>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</si>
  <si>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</si>
  <si>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</si>
  <si>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</si>
  <si>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</si>
  <si>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</si>
  <si>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</si>
  <si>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</si>
  <si>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</si>
  <si>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</si>
  <si>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</si>
  <si>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</si>
  <si>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</si>
  <si>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</si>
  <si>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</si>
  <si>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</si>
  <si>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</si>
  <si>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</si>
  <si>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</si>
  <si>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</si>
  <si>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</si>
  <si>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</si>
  <si>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</si>
  <si>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</si>
  <si>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</si>
  <si>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</si>
  <si>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</si>
  <si>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</si>
  <si>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</si>
  <si>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</si>
  <si>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</si>
  <si>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</si>
  <si>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</si>
  <si>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</si>
  <si>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</si>
  <si>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</si>
  <si>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</si>
  <si>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</si>
  <si>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</si>
  <si>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</si>
  <si>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</si>
  <si>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</si>
  <si>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</si>
  <si>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</si>
  <si>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</si>
  <si>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</si>
  <si>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</si>
  <si>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</si>
  <si>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</si>
  <si>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</si>
  <si>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</si>
  <si>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</si>
  <si>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</si>
  <si>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</si>
  <si>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</si>
  <si>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</si>
  <si>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</si>
  <si>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</si>
  <si>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</si>
  <si>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</si>
  <si>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</si>
  <si>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</si>
  <si>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</si>
  <si>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</si>
  <si>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</si>
  <si>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</si>
  <si>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</si>
  <si>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</si>
  <si>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</si>
  <si>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</si>
  <si>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</si>
  <si>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</si>
  <si>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</si>
  <si>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</si>
  <si>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</si>
  <si>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</si>
  <si>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</si>
  <si>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</si>
  <si>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</si>
  <si>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</si>
  <si>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</si>
  <si>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</si>
  <si>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</si>
  <si>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</si>
  <si>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</si>
  <si>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</si>
  <si>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</si>
  <si>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</si>
  <si>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</si>
  <si>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</si>
  <si>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</si>
  <si>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</si>
  <si>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</si>
  <si>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</si>
  <si>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</si>
  <si>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</si>
  <si>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</si>
  <si>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</si>
  <si>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</si>
  <si>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</si>
  <si>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</si>
  <si>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</si>
  <si>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</si>
  <si>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</si>
  <si>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</si>
  <si>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</si>
  <si>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</si>
  <si>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</si>
  <si>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</si>
  <si>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</si>
  <si>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</si>
  <si>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</si>
  <si>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</si>
  <si>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</si>
  <si>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</si>
  <si>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</si>
  <si>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</si>
  <si>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</si>
  <si>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</si>
  <si>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</si>
  <si>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</si>
  <si>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</si>
  <si>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</si>
  <si>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</si>
  <si>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</si>
  <si>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</si>
  <si>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</si>
  <si>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</si>
  <si>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</si>
  <si>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</si>
  <si>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</si>
  <si>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</si>
  <si>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</si>
  <si>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</si>
  <si>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</si>
  <si>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</si>
  <si>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</si>
  <si>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</si>
  <si>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</si>
  <si>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</si>
  <si>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</si>
  <si>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</si>
  <si>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</si>
  <si>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</si>
  <si>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</si>
  <si>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</si>
  <si>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</si>
  <si>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</si>
  <si>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</si>
  <si>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</si>
  <si>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</si>
  <si>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</si>
  <si>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</si>
  <si>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</si>
  <si>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</si>
  <si>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</si>
  <si>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</si>
  <si>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</si>
  <si>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</si>
  <si>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</si>
  <si>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</si>
  <si>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</si>
  <si>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</si>
  <si>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</si>
  <si>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</si>
  <si>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</si>
  <si>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</si>
  <si>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</si>
  <si>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</si>
  <si>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</si>
  <si>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</si>
  <si>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</si>
  <si>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</si>
  <si>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</si>
  <si>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</si>
  <si>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</si>
  <si>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</si>
  <si>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</si>
  <si>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</si>
  <si>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</si>
  <si>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</si>
  <si>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</si>
  <si>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</si>
  <si>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</si>
  <si>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</si>
  <si>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</si>
  <si>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</si>
  <si>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</si>
  <si>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</si>
  <si>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</si>
  <si>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</si>
  <si>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</si>
  <si>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</si>
  <si>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</si>
  <si>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</si>
  <si>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</si>
  <si>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</si>
  <si>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</si>
  <si>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</si>
  <si>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</si>
  <si>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</si>
  <si>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</si>
  <si>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</si>
  <si>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</si>
  <si>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</si>
  <si>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</si>
  <si>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</si>
  <si>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</si>
  <si>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</si>
  <si>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</si>
  <si>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</si>
  <si>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</si>
  <si>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</si>
  <si>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</si>
  <si>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</si>
  <si>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</si>
  <si>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</si>
  <si>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</si>
  <si>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</si>
  <si>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</si>
  <si>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</si>
  <si>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</si>
  <si>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</si>
  <si>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</si>
  <si>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</si>
  <si>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</si>
  <si>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</si>
  <si>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</si>
  <si>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</si>
  <si>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</si>
  <si>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</si>
  <si>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</si>
  <si>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</si>
  <si>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</si>
  <si>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</si>
  <si>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</si>
  <si>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</si>
  <si>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</si>
  <si>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</si>
  <si>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</si>
  <si>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</si>
  <si>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</si>
  <si>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</si>
  <si>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</si>
  <si>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</si>
  <si>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</si>
  <si>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</si>
  <si>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</si>
  <si>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</si>
  <si>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</si>
  <si>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</si>
  <si>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</si>
  <si>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</si>
  <si>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</si>
  <si>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</si>
  <si>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</si>
  <si>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</si>
  <si>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</si>
  <si>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</si>
  <si>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</si>
  <si>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</si>
  <si>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</si>
  <si>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</si>
  <si>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</si>
  <si>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</si>
  <si>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</si>
  <si>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</si>
  <si>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</si>
  <si>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</si>
  <si>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</si>
  <si>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</si>
  <si>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</si>
  <si>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</si>
  <si>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</si>
  <si>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</si>
  <si>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</si>
  <si>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</si>
  <si>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</si>
  <si>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</si>
  <si>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</si>
  <si>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</si>
  <si>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</si>
  <si>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</si>
  <si>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</si>
  <si>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</si>
  <si>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</si>
  <si>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</si>
  <si>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</si>
  <si>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</si>
  <si>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</si>
  <si>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</si>
  <si>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</si>
  <si>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</si>
  <si>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</si>
  <si>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</si>
  <si>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</si>
  <si>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</si>
  <si>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</si>
  <si>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</si>
  <si>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</si>
  <si>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</si>
  <si>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</si>
  <si>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</si>
  <si>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</si>
  <si>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</si>
  <si>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</si>
  <si>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</si>
  <si>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</si>
  <si>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</si>
  <si>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</si>
  <si>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</si>
  <si>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</si>
  <si>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</si>
  <si>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</si>
  <si>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</si>
  <si>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</si>
  <si>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</si>
  <si>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</si>
  <si>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</si>
  <si>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</si>
  <si>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</si>
  <si>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</si>
  <si>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</si>
  <si>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</si>
  <si>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</si>
  <si>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</si>
  <si>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</si>
  <si>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</si>
  <si>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</si>
  <si>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</si>
  <si>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</si>
  <si>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</si>
  <si>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</si>
  <si>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</si>
  <si>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</si>
  <si>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</si>
  <si>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</si>
  <si>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</si>
  <si>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</si>
  <si>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</si>
  <si>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</si>
  <si>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</si>
  <si>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</si>
  <si>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</si>
  <si>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</si>
  <si>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</si>
  <si>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</si>
  <si>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</si>
  <si>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</si>
  <si>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</si>
  <si>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</si>
  <si>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</si>
  <si>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</si>
  <si>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</si>
  <si>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</si>
  <si>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</si>
  <si>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</si>
  <si>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</si>
  <si>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</si>
  <si>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</si>
  <si>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</si>
  <si>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</si>
  <si>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</si>
  <si>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</si>
  <si>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</si>
  <si>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</si>
  <si>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</si>
  <si>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</si>
  <si>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</si>
  <si>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</si>
  <si>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</si>
  <si>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</si>
  <si>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</si>
  <si>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</si>
  <si>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</si>
  <si>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</si>
  <si>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</si>
  <si>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</si>
  <si>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</si>
  <si>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</si>
  <si>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</si>
  <si>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</si>
  <si>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</si>
  <si>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</si>
  <si>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</si>
  <si>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</si>
  <si>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</si>
  <si>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</si>
  <si>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</si>
  <si>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</si>
  <si>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</si>
  <si>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</si>
  <si>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</si>
  <si>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</si>
  <si>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</si>
  <si>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</si>
  <si>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</si>
  <si>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</si>
  <si>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</si>
  <si>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</si>
  <si>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</si>
  <si>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</si>
  <si>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</si>
  <si>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</si>
  <si>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</si>
  <si>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</si>
  <si>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</si>
  <si>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</si>
  <si>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</si>
  <si>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</si>
  <si>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</si>
  <si>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</si>
  <si>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</si>
  <si>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</si>
  <si>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</si>
  <si>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</si>
  <si>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</si>
  <si>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</si>
  <si>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</si>
  <si>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</si>
  <si>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</si>
  <si>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</si>
  <si>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</si>
  <si>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</si>
  <si>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</si>
  <si>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</si>
  <si>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</si>
  <si>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</si>
  <si>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</si>
  <si>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</si>
  <si>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</si>
  <si>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</si>
  <si>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</si>
  <si>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</si>
  <si>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</si>
  <si>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</si>
  <si>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</si>
  <si>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</si>
  <si>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</si>
  <si>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</si>
  <si>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</si>
  <si>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</si>
  <si>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</si>
  <si>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</si>
  <si>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</si>
  <si>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</si>
  <si>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</si>
  <si>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</si>
  <si>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</si>
  <si>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</si>
  <si>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</si>
  <si>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</si>
  <si>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</si>
  <si>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</si>
  <si>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</si>
  <si>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</si>
  <si>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</si>
  <si>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</si>
  <si>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</si>
  <si>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</si>
  <si>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</si>
  <si>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</si>
  <si>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</si>
  <si>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</si>
  <si>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</si>
  <si>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</si>
  <si>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</si>
  <si>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</si>
  <si>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</si>
  <si>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</si>
  <si>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</si>
  <si>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</si>
  <si>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</si>
  <si>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</si>
  <si>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</si>
  <si>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</si>
  <si>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</si>
  <si>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</si>
  <si>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</si>
  <si>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</si>
  <si>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</si>
  <si>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</si>
  <si>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</si>
  <si>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</si>
  <si>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</si>
  <si>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</si>
  <si>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</si>
  <si>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</si>
  <si>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</si>
  <si>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</si>
  <si>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</si>
  <si>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</si>
  <si>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</si>
  <si>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</si>
  <si>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</si>
  <si>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</si>
  <si>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</si>
  <si>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</si>
  <si>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</si>
  <si>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</si>
  <si>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</si>
  <si>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</si>
  <si>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</si>
  <si>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</si>
  <si>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</si>
  <si>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</si>
  <si>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</si>
  <si>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</si>
  <si>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</si>
  <si>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</si>
  <si>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</si>
  <si>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</si>
  <si>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</si>
  <si>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</si>
  <si>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</si>
  <si>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</si>
  <si>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</si>
  <si>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</si>
  <si>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</si>
  <si>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</si>
  <si>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</si>
  <si>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</si>
  <si>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</si>
  <si>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</si>
  <si>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</si>
  <si>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</si>
  <si>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</si>
  <si>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</si>
  <si>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</si>
  <si>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</si>
  <si>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</si>
  <si>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</si>
  <si>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</si>
  <si>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</si>
  <si>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</si>
  <si>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</si>
  <si>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</si>
  <si>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</si>
  <si>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</si>
  <si>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</si>
  <si>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</si>
  <si>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</si>
  <si>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</si>
  <si>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</si>
  <si>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</si>
  <si>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</si>
  <si>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</si>
  <si>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</si>
  <si>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</si>
  <si>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</si>
  <si>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</si>
  <si>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</si>
  <si>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</si>
  <si>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</si>
  <si>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</si>
  <si>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</si>
  <si>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</si>
  <si>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</si>
  <si>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</si>
  <si>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</si>
  <si>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</si>
  <si>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</si>
  <si>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</si>
  <si>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</si>
  <si>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</si>
  <si>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</si>
  <si>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</si>
  <si>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</si>
  <si>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</si>
  <si>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</si>
  <si>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</si>
  <si>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</si>
  <si>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</si>
  <si>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</si>
  <si>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</si>
  <si>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</si>
  <si>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</si>
  <si>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</si>
  <si>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</si>
  <si>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</si>
  <si>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</si>
  <si>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</si>
  <si>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</si>
  <si>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</si>
  <si>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</si>
  <si>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</si>
  <si>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</si>
  <si>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</si>
  <si>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</si>
  <si>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</si>
  <si>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</si>
  <si>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</si>
  <si>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</si>
  <si>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</si>
  <si>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</si>
  <si>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</si>
  <si>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</si>
  <si>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</si>
  <si>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</si>
  <si>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</si>
  <si>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</si>
  <si>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</si>
  <si>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</si>
  <si>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</si>
  <si>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</si>
  <si>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</si>
  <si>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</si>
  <si>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</si>
  <si>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</si>
  <si>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</si>
  <si>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</si>
  <si>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</si>
  <si>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</si>
  <si>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</si>
  <si>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</si>
  <si>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</si>
  <si>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</si>
  <si>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</si>
  <si>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</si>
  <si>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</si>
  <si>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</si>
  <si>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</si>
  <si>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</si>
  <si>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</si>
  <si>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</si>
  <si>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</si>
  <si>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</si>
  <si>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</si>
  <si>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</si>
  <si>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</si>
  <si>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</si>
  <si>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</si>
  <si>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</si>
  <si>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</si>
  <si>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</si>
  <si>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</si>
  <si>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</si>
  <si>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</si>
  <si>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</si>
  <si>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</si>
  <si>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</si>
  <si>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</si>
  <si>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</si>
  <si>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</si>
  <si>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</si>
  <si>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</si>
  <si>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</si>
  <si>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</si>
  <si>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</si>
  <si>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</si>
  <si>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</si>
  <si>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</si>
  <si>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</si>
  <si>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</si>
  <si>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</si>
  <si>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</si>
  <si>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</si>
  <si>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</si>
  <si>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</si>
  <si>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</si>
  <si>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</si>
  <si>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</si>
  <si>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</si>
  <si>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</si>
  <si>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</si>
  <si>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</si>
  <si>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</si>
  <si>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</si>
  <si>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</si>
  <si>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</si>
  <si>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</si>
  <si>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</si>
  <si>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</si>
  <si>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</si>
  <si>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</si>
  <si>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</si>
  <si>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</si>
  <si>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</si>
  <si>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</si>
  <si>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</si>
  <si>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</si>
  <si>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</si>
  <si>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</si>
  <si>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</si>
  <si>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</si>
  <si>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</si>
  <si>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</si>
  <si>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</si>
  <si>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</si>
  <si>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</si>
  <si>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</si>
  <si>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</si>
  <si>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</si>
  <si>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</si>
  <si>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</si>
  <si>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</si>
  <si>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</si>
  <si>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</si>
  <si>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</si>
  <si>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</si>
  <si>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</si>
  <si>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</si>
  <si>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</si>
  <si>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</si>
  <si>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</si>
  <si>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</si>
  <si>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</si>
  <si>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</si>
  <si>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</si>
  <si>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</si>
  <si>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</si>
  <si>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</si>
  <si>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</si>
  <si>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</si>
  <si>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</si>
  <si>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</si>
  <si>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</si>
  <si>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</si>
  <si>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</si>
  <si>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</si>
  <si>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</si>
  <si>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</si>
  <si>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</si>
  <si>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</si>
  <si>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</si>
  <si>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</si>
  <si>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</si>
  <si>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</si>
  <si>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</si>
  <si>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</si>
  <si>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</si>
  <si>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</si>
  <si>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</si>
  <si>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</si>
  <si>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</si>
  <si>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</si>
  <si>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</si>
  <si>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</si>
  <si>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</si>
  <si>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</si>
  <si>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</si>
  <si>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</si>
  <si>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</si>
  <si>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</si>
  <si>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</si>
  <si>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</si>
  <si>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</si>
  <si>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</si>
  <si>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</si>
  <si>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</si>
  <si>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</si>
  <si>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</si>
  <si>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</si>
  <si>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</si>
  <si>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</si>
  <si>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</si>
  <si>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</si>
  <si>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</si>
  <si>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</si>
  <si>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</si>
  <si>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</si>
  <si>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</si>
  <si>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</si>
  <si>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</si>
  <si>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</si>
  <si>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</si>
  <si>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</si>
  <si>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</si>
  <si>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</si>
  <si>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</si>
  <si>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</si>
  <si>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</si>
  <si>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</si>
  <si>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</si>
  <si>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</si>
  <si>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</si>
  <si>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</si>
  <si>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</si>
  <si>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</si>
  <si>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</si>
  <si>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</si>
  <si>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</si>
  <si>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</si>
  <si>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</si>
  <si>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</si>
  <si>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</si>
  <si>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</si>
  <si>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</si>
  <si>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</si>
  <si>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</si>
  <si>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</si>
  <si>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</si>
  <si>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</si>
  <si>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</si>
  <si>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</si>
  <si>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</si>
  <si>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</si>
  <si>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</si>
  <si>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</si>
  <si>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</si>
  <si>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</si>
  <si>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</si>
  <si>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</si>
  <si>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</si>
  <si>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</si>
  <si>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</si>
  <si>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</si>
  <si>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</si>
  <si>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</si>
  <si>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</si>
  <si>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</si>
  <si>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</si>
  <si>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</si>
  <si>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</si>
  <si>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</si>
  <si>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</si>
  <si>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</si>
  <si>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</si>
  <si>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</si>
  <si>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</si>
  <si>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</si>
  <si>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</si>
  <si>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</si>
  <si>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</si>
  <si>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</si>
  <si>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</si>
  <si>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</si>
  <si>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</si>
  <si>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</si>
  <si>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</si>
  <si>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</si>
  <si>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</si>
  <si>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</si>
  <si>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</si>
  <si>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</si>
  <si>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</si>
  <si>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</si>
  <si>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</si>
  <si>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</si>
  <si>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</si>
  <si>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</si>
  <si>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</si>
  <si>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</si>
  <si>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</si>
  <si>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</si>
  <si>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</si>
  <si>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</si>
  <si>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</si>
  <si>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</si>
  <si>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</si>
  <si>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</si>
  <si>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</si>
  <si>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</si>
  <si>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</si>
  <si>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</si>
  <si>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</si>
  <si>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</si>
  <si>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</si>
  <si>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</si>
  <si>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</si>
  <si>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</si>
  <si>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</si>
  <si>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</si>
  <si>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</si>
  <si>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</si>
  <si>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</si>
  <si>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</si>
  <si>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</si>
  <si>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</si>
  <si>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</si>
  <si>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</si>
  <si>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</si>
  <si>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</si>
  <si>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</si>
  <si>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</si>
  <si>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</si>
  <si>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</si>
  <si>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</si>
  <si>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</si>
  <si>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</si>
  <si>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</si>
  <si>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</si>
  <si>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</si>
  <si>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</si>
  <si>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</si>
  <si>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</si>
  <si>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</si>
  <si>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</si>
  <si>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</si>
  <si>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</si>
  <si>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</si>
  <si>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</si>
  <si>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</si>
  <si>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</si>
  <si>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</si>
  <si>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</si>
  <si>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</si>
  <si>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</si>
  <si>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</si>
  <si>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</si>
  <si>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</si>
  <si>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</si>
  <si>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</si>
  <si>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</si>
  <si>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</si>
  <si>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</si>
  <si>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</si>
  <si>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</si>
  <si>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</si>
  <si>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</si>
  <si>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</si>
  <si>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</si>
  <si>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</si>
  <si>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</si>
  <si>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</si>
  <si>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</si>
  <si>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</si>
  <si>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</si>
  <si>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</si>
  <si>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</si>
  <si>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</si>
  <si>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</si>
  <si>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</si>
  <si>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</si>
  <si>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</si>
  <si>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</si>
  <si>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</si>
  <si>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</si>
  <si>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</si>
  <si>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</si>
  <si>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</si>
  <si>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</si>
  <si>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</si>
  <si>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</si>
  <si>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</si>
  <si>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</si>
  <si>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</si>
  <si>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</si>
  <si>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</si>
  <si>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</si>
  <si>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</si>
  <si>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</si>
  <si>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</si>
  <si>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</si>
  <si>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</si>
  <si>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</si>
  <si>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</si>
  <si>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</si>
  <si>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</si>
  <si>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</si>
  <si>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</si>
  <si>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</si>
  <si>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</si>
  <si>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</si>
  <si>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</si>
  <si>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</si>
  <si>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</si>
  <si>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</si>
  <si>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</si>
  <si>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</si>
  <si>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</si>
  <si>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</si>
  <si>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</si>
  <si>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</si>
  <si>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</si>
  <si>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</si>
  <si>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</si>
  <si>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</si>
  <si>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</si>
  <si>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</si>
  <si>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</si>
  <si>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</si>
  <si>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</si>
  <si>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</si>
  <si>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</si>
  <si>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</si>
  <si>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</si>
  <si>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</si>
  <si>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</si>
  <si>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</si>
  <si>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</si>
  <si>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</si>
  <si>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</si>
  <si>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</si>
  <si>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</si>
  <si>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</si>
  <si>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</si>
  <si>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</si>
  <si>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</si>
  <si>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</si>
  <si>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</si>
  <si>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</si>
  <si>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</si>
  <si>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</si>
  <si>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</si>
  <si>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</si>
  <si>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</si>
  <si>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</si>
  <si>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</si>
  <si>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</si>
  <si>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</si>
  <si>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</si>
  <si>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</si>
  <si>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</si>
  <si>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</si>
  <si>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</si>
  <si>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</si>
  <si>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</si>
  <si>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</si>
  <si>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</si>
  <si>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</si>
  <si>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</si>
  <si>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</si>
  <si>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</si>
  <si>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</si>
  <si>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</si>
  <si>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</si>
  <si>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</si>
  <si>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</si>
  <si>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</si>
  <si>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</si>
  <si>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</si>
  <si>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</si>
  <si>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</si>
  <si>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</si>
  <si>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</si>
  <si>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</si>
  <si>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</si>
  <si>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</si>
  <si>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</si>
  <si>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</si>
  <si>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</si>
  <si>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</si>
  <si>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</si>
  <si>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</si>
  <si>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</si>
  <si>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</si>
  <si>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</si>
  <si>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</si>
  <si>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</si>
  <si>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</si>
  <si>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</si>
  <si>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</si>
  <si>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</si>
  <si>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</si>
  <si>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</si>
  <si>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</si>
  <si>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</si>
  <si>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</si>
  <si>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</si>
  <si>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</si>
  <si>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</si>
  <si>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</si>
  <si>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</si>
  <si>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</si>
  <si>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</si>
  <si>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</si>
  <si>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</si>
  <si>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</si>
  <si>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</si>
  <si>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</si>
  <si>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</si>
  <si>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</si>
  <si>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</si>
  <si>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</si>
  <si>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</si>
  <si>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</si>
  <si>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</si>
  <si>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</si>
  <si>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</si>
  <si>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</si>
  <si>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</si>
  <si>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</si>
  <si>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</si>
  <si>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</si>
  <si>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</si>
  <si>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</si>
  <si>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</si>
  <si>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</si>
  <si>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</si>
  <si>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</si>
  <si>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</si>
  <si>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</si>
  <si>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</si>
  <si>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</si>
  <si>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</si>
  <si>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</si>
  <si>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</si>
  <si>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</si>
  <si>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</si>
  <si>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</si>
  <si>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</si>
  <si>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</si>
  <si>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</si>
  <si>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</si>
  <si>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</si>
  <si>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</si>
  <si>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</si>
  <si>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</si>
  <si>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</si>
  <si>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</si>
  <si>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</si>
  <si>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</si>
  <si>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</si>
  <si>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</si>
  <si>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</si>
  <si>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</si>
  <si>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</si>
  <si>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</si>
  <si>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</si>
  <si>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</si>
  <si>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</si>
  <si>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</si>
  <si>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</si>
  <si>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</si>
  <si>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</si>
  <si>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</si>
  <si>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</si>
  <si>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</si>
  <si>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</si>
  <si>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</si>
  <si>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</si>
  <si>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</si>
  <si>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</si>
  <si>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</si>
  <si>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</si>
  <si>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</si>
  <si>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</si>
  <si>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</si>
  <si>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</si>
  <si>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</si>
  <si>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</si>
  <si>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</si>
  <si>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</si>
  <si>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</si>
  <si>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</si>
  <si>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</si>
  <si>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</si>
  <si>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</si>
  <si>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</si>
  <si>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</si>
  <si>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</si>
  <si>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</si>
  <si>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</si>
  <si>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</si>
  <si>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</si>
  <si>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</si>
  <si>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</si>
  <si>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</si>
  <si>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</si>
  <si>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</si>
  <si>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</si>
  <si>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</si>
  <si>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</si>
  <si>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</si>
  <si>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</si>
  <si>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</si>
  <si>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</si>
  <si>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</si>
  <si>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</si>
  <si>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</si>
  <si>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</si>
  <si>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</si>
  <si>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</si>
  <si>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</si>
  <si>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</si>
  <si>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</si>
  <si>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</si>
  <si>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</si>
  <si>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</si>
  <si>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</si>
  <si>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</si>
  <si>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</si>
  <si>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</si>
  <si>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</si>
  <si>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</si>
  <si>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</si>
  <si>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</si>
  <si>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</si>
  <si>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</si>
  <si>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</si>
  <si>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</si>
  <si>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</si>
  <si>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</si>
  <si>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</si>
  <si>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</si>
  <si>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</si>
  <si>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</si>
  <si>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</si>
  <si>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</si>
  <si>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</si>
  <si>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</si>
  <si>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</si>
  <si>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</si>
  <si>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</si>
  <si>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</si>
  <si>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</si>
  <si>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</si>
  <si>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</si>
  <si>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</si>
  <si>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</si>
  <si>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</si>
  <si>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</si>
  <si>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</si>
  <si>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</si>
  <si>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</si>
  <si>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</si>
  <si>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</si>
  <si>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</si>
  <si>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</si>
  <si>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</si>
  <si>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</si>
  <si>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</si>
  <si>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</si>
  <si>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</si>
  <si>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</si>
  <si>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</si>
  <si>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</si>
  <si>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</si>
  <si>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</si>
  <si>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</si>
  <si>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</si>
  <si>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</si>
  <si>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</si>
  <si>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</si>
  <si>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</si>
  <si>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</si>
  <si>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</si>
  <si>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</si>
  <si>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</si>
  <si>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</si>
  <si>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</si>
  <si>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</si>
  <si>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</si>
  <si>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</si>
  <si>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</si>
  <si>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</si>
  <si>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</si>
  <si>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</si>
  <si>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</si>
  <si>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</si>
  <si>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</si>
  <si>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</si>
  <si>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</si>
  <si>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</si>
  <si>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</si>
  <si>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</si>
  <si>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</si>
  <si>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</si>
  <si>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</si>
  <si>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</si>
  <si>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</si>
  <si>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</si>
  <si>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</si>
  <si>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</si>
  <si>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</si>
  <si>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</si>
  <si>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</si>
  <si>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</si>
  <si>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</si>
  <si>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</si>
  <si>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</si>
  <si>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</si>
  <si>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</si>
  <si>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</si>
  <si>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</si>
  <si>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</si>
  <si>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</si>
  <si>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</si>
  <si>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</si>
  <si>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</si>
  <si>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</si>
  <si>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</si>
  <si>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</si>
  <si>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</si>
  <si>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</si>
  <si>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</si>
  <si>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</si>
  <si>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</si>
  <si>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</si>
  <si>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</si>
  <si>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</si>
  <si>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</si>
  <si>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</si>
  <si>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</si>
  <si>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</si>
  <si>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</si>
  <si>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</si>
  <si>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</si>
  <si>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</si>
  <si>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</si>
  <si>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</si>
  <si>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</si>
  <si>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</si>
  <si>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</si>
  <si>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</si>
  <si>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</si>
  <si>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</si>
  <si>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</si>
  <si>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</si>
  <si>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</si>
  <si>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</si>
  <si>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</si>
  <si>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</si>
  <si>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</si>
  <si>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</si>
  <si>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</si>
  <si>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</si>
  <si>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</si>
  <si>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</si>
  <si>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</si>
  <si>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</si>
  <si>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</si>
  <si>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</si>
  <si>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</si>
  <si>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</si>
  <si>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</si>
  <si>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</si>
  <si>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</si>
  <si>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</si>
  <si>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</si>
  <si>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</si>
  <si>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</si>
  <si>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</si>
  <si>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</si>
  <si>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</si>
  <si>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</si>
  <si>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</si>
  <si>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</si>
  <si>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</si>
  <si>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</si>
  <si>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</si>
  <si>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</si>
  <si>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</si>
  <si>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</si>
  <si>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</si>
  <si>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</si>
  <si>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</si>
  <si>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</si>
  <si>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</si>
  <si>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</si>
  <si>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</si>
  <si>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</si>
  <si>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</si>
  <si>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</si>
  <si>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</si>
  <si>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</si>
  <si>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</si>
  <si>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</si>
  <si>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</si>
  <si>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</si>
  <si>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</si>
  <si>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</si>
  <si>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</si>
  <si>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</si>
  <si>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</si>
  <si>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</si>
  <si>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</si>
  <si>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</si>
  <si>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</si>
  <si>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</si>
  <si>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</si>
  <si>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</si>
  <si>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</si>
  <si>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</si>
  <si>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</si>
  <si>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</si>
  <si>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</si>
  <si>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</si>
  <si>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</si>
  <si>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</si>
  <si>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</si>
  <si>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</si>
  <si>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</si>
  <si>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</si>
  <si>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</si>
  <si>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</si>
  <si>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</si>
  <si>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</si>
  <si>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</si>
  <si>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</si>
  <si>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</si>
  <si>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</si>
  <si>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</si>
  <si>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</si>
  <si>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</si>
  <si>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</si>
  <si>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</si>
  <si>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</si>
  <si>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</si>
  <si>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</si>
  <si>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</si>
  <si>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</si>
  <si>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</si>
  <si>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</si>
  <si>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</si>
  <si>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</si>
  <si>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</si>
  <si>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</si>
  <si>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</si>
  <si>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</si>
  <si>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</si>
  <si>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</si>
  <si>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</si>
  <si>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</si>
  <si>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</si>
  <si>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</si>
  <si>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</si>
  <si>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</si>
  <si>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</si>
  <si>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</si>
  <si>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</si>
  <si>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</si>
  <si>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</si>
  <si>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</si>
  <si>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</si>
  <si>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</si>
  <si>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</si>
  <si>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</si>
  <si>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</si>
  <si>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</si>
  <si>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</si>
  <si>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</si>
  <si>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</si>
  <si>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</si>
  <si>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</si>
  <si>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</si>
  <si>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</si>
  <si>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</si>
  <si>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</si>
  <si>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</si>
  <si>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</si>
  <si>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</si>
  <si>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</si>
  <si>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</si>
  <si>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</si>
  <si>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</si>
  <si>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</si>
  <si>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</si>
  <si>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</si>
  <si>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</si>
  <si>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</si>
  <si>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</si>
  <si>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</si>
  <si>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</si>
  <si>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</si>
  <si>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</si>
  <si>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</si>
  <si>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</si>
  <si>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</si>
  <si>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</si>
  <si>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</si>
  <si>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</si>
  <si>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</si>
  <si>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</si>
  <si>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</si>
  <si>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</si>
  <si>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</si>
  <si>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</si>
  <si>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</si>
  <si>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</si>
  <si>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</si>
  <si>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</si>
  <si>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</si>
  <si>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</si>
  <si>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</si>
  <si>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</si>
  <si>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</si>
  <si>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</si>
  <si>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</si>
  <si>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</si>
  <si>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</si>
  <si>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</si>
  <si>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</si>
  <si>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</si>
  <si>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</si>
  <si>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</si>
  <si>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</si>
  <si>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</si>
  <si>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</si>
  <si>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</si>
  <si>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</si>
  <si>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</si>
  <si>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</si>
  <si>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</si>
  <si>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</si>
  <si>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</si>
  <si>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</si>
  <si>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</si>
  <si>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</si>
  <si>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</si>
  <si>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</si>
  <si>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</si>
  <si>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</si>
  <si>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</si>
  <si>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</si>
  <si>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</si>
  <si>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</si>
  <si>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</si>
  <si>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</si>
  <si>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</si>
  <si>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</si>
  <si>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</si>
  <si>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</si>
  <si>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</si>
  <si>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</si>
  <si>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</si>
  <si>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</si>
  <si>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</si>
  <si>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</si>
  <si>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</si>
  <si>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</si>
  <si>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</si>
  <si>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</si>
  <si>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</si>
  <si>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</si>
  <si>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</si>
  <si>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</si>
  <si>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</si>
  <si>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</si>
  <si>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</si>
  <si>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</si>
  <si>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</si>
  <si>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</si>
  <si>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</si>
  <si>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</si>
  <si>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</si>
  <si>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</si>
  <si>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</si>
  <si>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</si>
  <si>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</si>
  <si>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</si>
  <si>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</si>
  <si>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</si>
  <si>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</si>
  <si>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</si>
  <si>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</si>
  <si>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</si>
  <si>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</si>
  <si>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</si>
  <si>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</si>
  <si>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</si>
  <si>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</si>
  <si>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</si>
  <si>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</si>
  <si>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</si>
  <si>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</si>
  <si>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</si>
  <si>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</si>
  <si>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</si>
  <si>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</si>
  <si>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</si>
  <si>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</si>
  <si>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</si>
  <si>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</si>
  <si>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</si>
  <si>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</si>
  <si>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</si>
  <si>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</si>
  <si>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</si>
  <si>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</si>
  <si>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</si>
  <si>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</si>
  <si>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</si>
  <si>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</si>
  <si>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</si>
  <si>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</si>
  <si>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</si>
  <si>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</si>
  <si>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</si>
  <si>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</si>
  <si>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</si>
  <si>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</si>
  <si>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</si>
  <si>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</si>
  <si>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</si>
  <si>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</si>
  <si>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</si>
  <si>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</si>
  <si>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</si>
  <si>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</si>
  <si>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</si>
  <si>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</si>
  <si>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</si>
  <si>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</si>
  <si>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</si>
  <si>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</si>
  <si>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</si>
  <si>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</si>
  <si>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</si>
  <si>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</si>
  <si>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</si>
  <si>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</si>
  <si>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</si>
  <si>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</si>
  <si>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</si>
  <si>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</si>
  <si>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</si>
  <si>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</si>
  <si>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</si>
  <si>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</si>
  <si>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</si>
  <si>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</si>
  <si>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</si>
  <si>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</si>
  <si>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</si>
  <si>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</si>
  <si>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</si>
  <si>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</si>
  <si>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</si>
  <si>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</si>
  <si>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</si>
  <si>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</si>
  <si>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</si>
  <si>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</si>
  <si>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</si>
  <si>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</si>
  <si>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</si>
  <si>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</si>
  <si>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</si>
  <si>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</si>
  <si>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</si>
  <si>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</si>
  <si>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</si>
  <si>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</si>
  <si>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</si>
  <si>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</si>
  <si>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</si>
  <si>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</si>
  <si>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</si>
  <si>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</si>
  <si>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</si>
  <si>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</si>
  <si>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</si>
  <si>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</si>
  <si>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</si>
  <si>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</si>
  <si>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</si>
  <si>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</si>
  <si>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</si>
  <si>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</si>
  <si>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</si>
  <si>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</si>
  <si>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</si>
  <si>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</si>
  <si>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</si>
  <si>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</si>
  <si>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</si>
  <si>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</si>
  <si>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</si>
  <si>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</si>
  <si>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</si>
  <si>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</si>
  <si>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</si>
  <si>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</si>
  <si>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</si>
  <si>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</si>
  <si>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</si>
  <si>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</si>
  <si>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</si>
  <si>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</si>
  <si>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</si>
  <si>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</si>
  <si>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</si>
  <si>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</si>
  <si>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</si>
  <si>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</si>
  <si>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</si>
  <si>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</si>
  <si>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</si>
  <si>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</si>
  <si>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</si>
  <si>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</si>
  <si>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</si>
  <si>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</si>
  <si>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</si>
  <si>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</si>
  <si>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</si>
  <si>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</si>
  <si>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</si>
  <si>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</si>
  <si>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</si>
  <si>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</si>
  <si>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</si>
  <si>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</si>
  <si>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</si>
  <si>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</si>
  <si>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</si>
  <si>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</si>
  <si>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</si>
  <si>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</si>
  <si>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</si>
  <si>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</si>
  <si>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</si>
  <si>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</si>
  <si>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</si>
  <si>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</si>
  <si>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</si>
  <si>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</si>
  <si>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</si>
  <si>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</si>
  <si>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</si>
  <si>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</si>
  <si>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</si>
  <si>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</si>
  <si>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</si>
  <si>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</si>
  <si>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</si>
  <si>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</si>
  <si>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</si>
  <si>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</si>
  <si>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</si>
  <si>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</si>
  <si>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</si>
  <si>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</si>
  <si>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</si>
  <si>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</si>
  <si>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</si>
  <si>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</si>
  <si>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</si>
  <si>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</si>
  <si>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</si>
  <si>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</si>
  <si>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</si>
  <si>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</si>
  <si>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</si>
  <si>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</si>
  <si>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</si>
  <si>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</si>
  <si>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</si>
  <si>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</si>
  <si>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</si>
  <si>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</si>
  <si>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</si>
  <si>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</si>
  <si>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</si>
  <si>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</si>
  <si>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</si>
  <si>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</si>
  <si>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</si>
  <si>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</si>
  <si>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</si>
  <si>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</si>
  <si>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</si>
  <si>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</si>
  <si>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</si>
  <si>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</si>
  <si>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</si>
  <si>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</si>
  <si>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</si>
  <si>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</si>
  <si>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</si>
  <si>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</si>
  <si>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</si>
  <si>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</si>
  <si>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</si>
  <si>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</si>
  <si>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</si>
  <si>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</si>
  <si>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</si>
  <si>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</si>
  <si>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</si>
  <si>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</si>
  <si>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</si>
  <si>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</si>
  <si>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</si>
  <si>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</si>
  <si>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</si>
  <si>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</si>
  <si>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</si>
  <si>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</si>
  <si>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</si>
  <si>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</si>
  <si>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</si>
  <si>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</si>
  <si>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</si>
  <si>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</si>
  <si>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</si>
  <si>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</si>
  <si>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</si>
  <si>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</si>
  <si>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</si>
  <si>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</si>
  <si>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</si>
  <si>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</si>
  <si>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</si>
  <si>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</si>
  <si>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</si>
  <si>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</si>
  <si>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</si>
  <si>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</si>
  <si>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</si>
  <si>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</si>
  <si>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</si>
  <si>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</si>
  <si>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</si>
  <si>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</si>
  <si>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</si>
  <si>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</si>
  <si>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</si>
  <si>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</si>
  <si>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</si>
  <si>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</si>
  <si>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</si>
  <si>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</si>
  <si>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</si>
  <si>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</si>
  <si>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</si>
  <si>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</si>
  <si>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</si>
  <si>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</si>
  <si>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</si>
  <si>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</si>
  <si>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</si>
  <si>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</si>
  <si>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</si>
  <si>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</si>
  <si>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</si>
  <si>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</si>
  <si>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</si>
  <si>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</si>
  <si>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</si>
  <si>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</si>
  <si>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</si>
  <si>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</si>
  <si>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</si>
  <si>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</si>
  <si>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</si>
  <si>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</si>
  <si>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</si>
  <si>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</si>
  <si>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</si>
  <si>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</si>
  <si>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</si>
  <si>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</si>
  <si>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</si>
  <si>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</si>
  <si>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</si>
  <si>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</si>
  <si>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</si>
  <si>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</si>
  <si>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</si>
  <si>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</si>
  <si>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</si>
  <si>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</si>
  <si>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</si>
  <si>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</si>
  <si>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</si>
  <si>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</si>
  <si>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</si>
  <si>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</si>
  <si>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</si>
  <si>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</si>
  <si>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</si>
  <si>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</si>
  <si>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</si>
  <si>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</si>
  <si>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</si>
  <si>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</si>
  <si>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</si>
  <si>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</si>
  <si>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</si>
  <si>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</si>
  <si>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</si>
  <si>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</si>
  <si>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</si>
  <si>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</si>
  <si>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</si>
  <si>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</si>
  <si>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</si>
  <si>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</si>
  <si>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</si>
  <si>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</si>
  <si>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</si>
  <si>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</si>
  <si>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</si>
  <si>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</si>
  <si>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</si>
  <si>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</si>
  <si>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</si>
  <si>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</si>
  <si>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</si>
  <si>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</si>
  <si>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</si>
  <si>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</si>
  <si>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</si>
  <si>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</si>
  <si>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</si>
  <si>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</si>
  <si>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</si>
  <si>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</si>
  <si>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</si>
  <si>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</si>
  <si>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</si>
  <si>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</si>
  <si>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</si>
  <si>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</si>
  <si>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</si>
  <si>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</si>
  <si>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</si>
  <si>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</si>
  <si>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</si>
  <si>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</si>
  <si>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</si>
  <si>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</si>
  <si>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</si>
  <si>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</si>
  <si>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</si>
  <si>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</si>
  <si>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</si>
  <si>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</si>
  <si>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</si>
  <si>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</si>
  <si>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</si>
  <si>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</si>
  <si>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</si>
  <si>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</si>
  <si>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</si>
  <si>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</si>
  <si>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</si>
  <si>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</si>
  <si>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</si>
  <si>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</si>
  <si>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</si>
  <si>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</si>
  <si>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</si>
  <si>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</si>
  <si>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</si>
  <si>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</si>
  <si>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</si>
  <si>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</si>
  <si>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</si>
  <si>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</si>
  <si>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</si>
  <si>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</si>
  <si>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</si>
  <si>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</si>
  <si>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</si>
  <si>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</si>
  <si>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</si>
  <si>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</si>
  <si>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</si>
  <si>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</si>
  <si>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</si>
  <si>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</si>
  <si>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</si>
  <si>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</si>
  <si>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</si>
  <si>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</si>
  <si>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</si>
  <si>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</si>
  <si>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</si>
  <si>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</si>
  <si>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</si>
  <si>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</si>
  <si>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</si>
  <si>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</si>
  <si>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</si>
  <si>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</si>
  <si>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</si>
  <si>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</si>
  <si>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</si>
  <si>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</si>
  <si>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</si>
  <si>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</si>
  <si>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</si>
  <si>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</si>
  <si>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</si>
  <si>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</si>
  <si>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</si>
  <si>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</si>
  <si>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</si>
  <si>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</si>
  <si>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</si>
  <si>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</si>
  <si>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</si>
  <si>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</si>
  <si>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</si>
  <si>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</si>
  <si>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</si>
  <si>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</si>
  <si>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</si>
  <si>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</si>
  <si>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</si>
  <si>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</si>
  <si>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</si>
  <si>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</si>
  <si>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</si>
  <si>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</si>
  <si>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</si>
  <si>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</si>
  <si>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</si>
  <si>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</si>
  <si>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</si>
  <si>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</si>
  <si>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</si>
  <si>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</si>
  <si>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</si>
  <si>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</si>
  <si>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</si>
  <si>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</si>
  <si>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</si>
  <si>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</si>
  <si>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</si>
  <si>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</si>
  <si>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</si>
  <si>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</si>
  <si>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</si>
  <si>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</si>
  <si>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</si>
  <si>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</si>
  <si>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</si>
  <si>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</si>
  <si>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</si>
  <si>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</si>
  <si>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</si>
  <si>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</si>
  <si>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</si>
  <si>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</si>
  <si>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</si>
  <si>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</si>
  <si>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</si>
  <si>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</si>
  <si>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</si>
  <si>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</si>
  <si>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</si>
  <si>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</si>
  <si>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</si>
  <si>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</si>
  <si>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</si>
  <si>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</si>
  <si>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</si>
  <si>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</si>
  <si>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</si>
  <si>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</si>
  <si>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</si>
  <si>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</si>
  <si>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</si>
  <si>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</si>
  <si>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</si>
  <si>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</si>
  <si>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</si>
  <si>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</si>
  <si>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</si>
  <si>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</si>
  <si>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</si>
  <si>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</si>
  <si>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</si>
  <si>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</si>
  <si>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</si>
  <si>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</si>
  <si>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</si>
  <si>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</si>
  <si>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</si>
  <si>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</si>
  <si>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</si>
  <si>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</si>
  <si>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</si>
  <si>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</si>
  <si>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</si>
  <si>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</si>
  <si>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</si>
  <si>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</si>
  <si>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</si>
  <si>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</si>
  <si>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</si>
  <si>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</si>
  <si>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</si>
  <si>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</si>
  <si>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</si>
  <si>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</si>
  <si>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</si>
  <si>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</si>
  <si>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</si>
  <si>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</si>
  <si>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</si>
  <si>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</si>
  <si>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</si>
  <si>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</si>
  <si>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</si>
  <si>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</si>
  <si>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</si>
  <si>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</si>
  <si>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</si>
  <si>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</si>
  <si>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</si>
  <si>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</si>
  <si>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</si>
  <si>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</si>
  <si>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</si>
  <si>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</si>
  <si>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</si>
  <si>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</si>
  <si>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</si>
  <si>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</si>
  <si>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</si>
  <si>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</si>
  <si>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</si>
  <si>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</si>
  <si>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</si>
  <si>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</si>
  <si>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</si>
  <si>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</si>
  <si>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</si>
  <si>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</si>
  <si>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</si>
  <si>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</si>
  <si>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</si>
  <si>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</si>
  <si>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</si>
  <si>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</si>
  <si>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</si>
  <si>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</si>
  <si>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</si>
  <si>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</si>
  <si>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</si>
  <si>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</si>
  <si>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</si>
  <si>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</si>
  <si>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</si>
  <si>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</si>
  <si>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</si>
  <si>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</si>
  <si>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</si>
  <si>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</si>
  <si>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</si>
  <si>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</si>
  <si>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</si>
  <si>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</si>
  <si>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</si>
  <si>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</si>
  <si>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</si>
  <si>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</si>
  <si>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</si>
  <si>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</si>
  <si>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</si>
  <si>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</si>
  <si>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</si>
  <si>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</si>
  <si>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</si>
  <si>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</si>
  <si>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</si>
  <si>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</si>
  <si>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</si>
  <si>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</si>
  <si>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</si>
  <si>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</si>
  <si>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</si>
  <si>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</si>
  <si>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</si>
  <si>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</si>
  <si>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</si>
  <si>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</si>
  <si>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</si>
  <si>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</si>
  <si>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</si>
  <si>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</si>
  <si>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</si>
  <si>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</si>
  <si>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</si>
  <si>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</si>
  <si>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</si>
  <si>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</si>
  <si>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</si>
  <si>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</si>
  <si>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</si>
  <si>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</si>
  <si>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</si>
  <si>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</si>
  <si>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</si>
  <si>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</si>
  <si>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</si>
  <si>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</si>
  <si>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</si>
  <si>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</si>
  <si>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</si>
  <si>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</si>
  <si>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</si>
  <si>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</si>
  <si>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</si>
  <si>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</si>
  <si>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</si>
  <si>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</si>
  <si>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</si>
  <si>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</si>
  <si>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</si>
  <si>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</si>
  <si>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</si>
  <si>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</si>
  <si>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</si>
  <si>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</si>
  <si>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</si>
  <si>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</si>
  <si>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</si>
  <si>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</si>
  <si>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</si>
  <si>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</si>
  <si>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</si>
  <si>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</si>
  <si>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</si>
  <si>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</si>
  <si>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</si>
  <si>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</si>
  <si>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</si>
  <si>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</si>
  <si>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</si>
  <si>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</si>
  <si>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</si>
  <si>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</si>
  <si>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</si>
  <si>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</si>
  <si>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</si>
  <si>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</si>
  <si>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</si>
  <si>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</si>
  <si>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</si>
  <si>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</si>
  <si>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</si>
  <si>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</si>
  <si>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</si>
  <si>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</si>
  <si>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</si>
  <si>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</si>
  <si>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</si>
  <si>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</si>
  <si>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</si>
  <si>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</si>
  <si>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</si>
  <si>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</si>
  <si>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</si>
  <si>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</si>
  <si>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</si>
  <si>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</si>
  <si>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</si>
  <si>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</si>
  <si>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</si>
  <si>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</si>
  <si>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</si>
  <si>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</si>
  <si>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</si>
  <si>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</si>
  <si>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</si>
  <si>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</si>
  <si>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</si>
  <si>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</si>
  <si>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</si>
  <si>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</si>
  <si>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</si>
  <si>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</si>
  <si>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</si>
  <si>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</si>
  <si>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</si>
  <si>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</si>
  <si>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</si>
  <si>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</si>
  <si>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</si>
  <si>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</si>
  <si>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</si>
  <si>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</si>
  <si>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</si>
  <si>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</si>
  <si>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</si>
  <si>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</si>
  <si>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</si>
  <si>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</si>
  <si>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</si>
  <si>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</si>
  <si>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</si>
  <si>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</si>
  <si>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</si>
  <si>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</si>
  <si>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</si>
  <si>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</si>
  <si>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</si>
  <si>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</si>
  <si>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</si>
  <si>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</si>
  <si>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</si>
  <si>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</si>
  <si>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</si>
  <si>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</si>
  <si>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</si>
  <si>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</si>
  <si>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</si>
  <si>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</si>
  <si>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</si>
  <si>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</si>
  <si>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</si>
  <si>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</si>
  <si>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</si>
  <si>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</si>
  <si>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</si>
  <si>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</si>
  <si>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</si>
  <si>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</si>
  <si>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</si>
  <si>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</si>
  <si>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</si>
  <si>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</si>
  <si>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</si>
  <si>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</si>
  <si>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</si>
  <si>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</si>
  <si>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</si>
  <si>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</si>
  <si>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</si>
  <si>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</si>
  <si>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</si>
  <si>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</si>
  <si>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</si>
  <si>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</si>
  <si>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</si>
  <si>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</si>
  <si>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</si>
  <si>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</si>
  <si>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</si>
  <si>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</si>
  <si>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</si>
  <si>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</si>
  <si>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</si>
  <si>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</si>
  <si>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</si>
  <si>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</si>
  <si>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</si>
  <si>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</si>
  <si>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</si>
  <si>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</si>
  <si>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</si>
  <si>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</si>
  <si>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</si>
  <si>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</si>
  <si>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</si>
  <si>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</si>
  <si>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</si>
  <si>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</si>
  <si>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</si>
  <si>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</si>
  <si>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</si>
  <si>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</si>
  <si>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</si>
  <si>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</si>
  <si>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</si>
  <si>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</si>
  <si>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</si>
  <si>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</si>
  <si>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</si>
  <si>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</si>
  <si>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</si>
  <si>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</si>
  <si>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</si>
  <si>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</si>
  <si>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</si>
  <si>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</si>
  <si>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</si>
  <si>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</si>
  <si>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</si>
  <si>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</si>
  <si>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</si>
  <si>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</si>
  <si>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</si>
  <si>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</si>
  <si>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</si>
  <si>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</si>
  <si>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</si>
  <si>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</si>
  <si>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</si>
  <si>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</si>
  <si>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</si>
  <si>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</si>
  <si>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</si>
  <si>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</si>
  <si>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</si>
  <si>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</si>
  <si>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</si>
  <si>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</si>
  <si>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</si>
  <si>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</si>
  <si>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</si>
  <si>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</si>
  <si>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</si>
  <si>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</si>
  <si>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</si>
  <si>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</si>
  <si>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</si>
  <si>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</si>
  <si>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</si>
  <si>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</si>
  <si>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</si>
  <si>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</si>
  <si>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</si>
  <si>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</si>
  <si>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</si>
  <si>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</si>
  <si>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</si>
  <si>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</si>
  <si>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</si>
  <si>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</si>
  <si>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</si>
  <si>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</si>
  <si>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</si>
  <si>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</si>
  <si>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</si>
  <si>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</si>
  <si>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</si>
  <si>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</si>
  <si>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</si>
  <si>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</si>
  <si>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</si>
  <si>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</si>
  <si>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</si>
  <si>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</si>
  <si>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</si>
  <si>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</si>
  <si>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</si>
  <si>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</si>
  <si>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</si>
  <si>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</si>
  <si>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</si>
  <si>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</si>
  <si>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</si>
  <si>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</si>
  <si>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</si>
  <si>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</si>
  <si>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</si>
  <si>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</si>
  <si>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</si>
  <si>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</si>
  <si>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</si>
  <si>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</si>
  <si>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</si>
  <si>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</si>
  <si>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</si>
  <si>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</si>
  <si>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</si>
  <si>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</si>
  <si>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</si>
  <si>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</si>
  <si>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</si>
  <si>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</si>
  <si>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</si>
  <si>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</si>
  <si>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</si>
  <si>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</si>
  <si>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</si>
  <si>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</si>
  <si>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</si>
  <si>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</si>
  <si>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</si>
  <si>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</si>
  <si>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</si>
  <si>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</si>
  <si>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</si>
  <si>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</si>
  <si>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</si>
  <si>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</si>
  <si>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</si>
  <si>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</si>
  <si>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</si>
  <si>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</si>
  <si>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</si>
  <si>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</si>
  <si>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</si>
  <si>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</si>
  <si>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</si>
  <si>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</si>
  <si>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</si>
  <si>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</si>
  <si>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</si>
  <si>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</si>
  <si>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</si>
  <si>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</si>
  <si>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</si>
  <si>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</si>
  <si>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</si>
  <si>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</si>
  <si>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</si>
  <si>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</si>
  <si>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</si>
  <si>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</si>
  <si>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</si>
  <si>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</si>
  <si>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</si>
  <si>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</si>
  <si>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</si>
  <si>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</si>
  <si>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</si>
  <si>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</si>
  <si>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</si>
  <si>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</si>
  <si>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</si>
  <si>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</si>
  <si>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</si>
  <si>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</si>
  <si>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</si>
  <si>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</si>
  <si>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</si>
  <si>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</si>
  <si>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</si>
  <si>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</si>
  <si>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</si>
  <si>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</si>
  <si>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</si>
  <si>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</si>
  <si>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</si>
  <si>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</si>
  <si>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</si>
  <si>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</si>
  <si>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</si>
  <si>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</si>
  <si>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</si>
  <si>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</si>
  <si>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</si>
  <si>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</si>
  <si>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</si>
  <si>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</si>
  <si>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</si>
  <si>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</si>
  <si>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</si>
  <si>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</si>
  <si>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</si>
  <si>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</si>
  <si>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</si>
  <si>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</si>
  <si>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</si>
  <si>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</si>
  <si>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</si>
  <si>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</si>
  <si>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</si>
  <si>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</si>
  <si>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</si>
  <si>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</si>
  <si>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</si>
  <si>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</si>
  <si>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</si>
  <si>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</si>
  <si>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</si>
  <si>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</si>
  <si>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</si>
  <si>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</si>
  <si>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</si>
  <si>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</si>
  <si>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</si>
  <si>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</si>
  <si>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</si>
  <si>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</si>
  <si>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</si>
  <si>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</si>
  <si>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</si>
  <si>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</si>
  <si>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</si>
  <si>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</si>
  <si>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</si>
  <si>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</si>
  <si>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</si>
  <si>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</si>
  <si>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</si>
  <si>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</si>
  <si>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</si>
  <si>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</si>
  <si>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</si>
  <si>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</si>
  <si>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</si>
  <si>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</si>
  <si>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</si>
  <si>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</si>
  <si>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</si>
  <si>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</si>
  <si>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</si>
  <si>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</si>
  <si>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</si>
  <si>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</si>
  <si>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</si>
  <si>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</si>
  <si>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</si>
  <si>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</si>
  <si>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</si>
  <si>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</si>
  <si>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</si>
  <si>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</si>
  <si>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</si>
  <si>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</si>
  <si>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</si>
  <si>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</si>
  <si>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</si>
  <si>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</si>
  <si>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</si>
  <si>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</si>
  <si>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</si>
  <si>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</si>
  <si>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</si>
  <si>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</si>
  <si>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</si>
  <si>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</si>
  <si>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</si>
  <si>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</si>
  <si>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</si>
  <si>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</si>
  <si>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</si>
  <si>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</si>
  <si>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</si>
  <si>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</si>
  <si>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</si>
  <si>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</si>
  <si>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</si>
  <si>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</si>
  <si>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</si>
  <si>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</si>
  <si>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</si>
  <si>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</si>
  <si>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</si>
  <si>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</si>
  <si>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</si>
  <si>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</si>
  <si>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</si>
  <si>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</si>
  <si>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</si>
  <si>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</si>
  <si>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</si>
  <si>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</si>
  <si>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</si>
  <si>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</si>
  <si>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</si>
  <si>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</si>
  <si>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</si>
  <si>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</si>
  <si>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</si>
  <si>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</si>
  <si>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</si>
  <si>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</si>
  <si>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</si>
  <si>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</si>
  <si>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</si>
  <si>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</si>
  <si>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</si>
  <si>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</si>
  <si>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</si>
  <si>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</si>
  <si>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</si>
  <si>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</si>
  <si>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</si>
  <si>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</si>
  <si>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</si>
  <si>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</si>
  <si>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</si>
  <si>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</si>
  <si>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</si>
  <si>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</si>
  <si>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</si>
  <si>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</si>
  <si>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</si>
  <si>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</si>
  <si>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</si>
  <si>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</si>
  <si>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</si>
  <si>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</si>
  <si>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</si>
  <si>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</si>
  <si>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</si>
  <si>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</si>
  <si>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</si>
  <si>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</si>
  <si>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</si>
  <si>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</si>
  <si>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</si>
  <si>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</si>
  <si>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</si>
  <si>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</si>
  <si>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</si>
  <si>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</si>
  <si>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</si>
  <si>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</si>
  <si>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</si>
  <si>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</si>
  <si>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</si>
  <si>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</si>
  <si>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</si>
  <si>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</si>
  <si>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</si>
  <si>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</si>
  <si>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</si>
  <si>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</si>
  <si>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</si>
  <si>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</si>
  <si>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</si>
  <si>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</si>
  <si>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</si>
  <si>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</si>
  <si>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</si>
  <si>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</si>
  <si>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</si>
  <si>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</si>
  <si>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</si>
  <si>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</si>
  <si>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</si>
  <si>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</si>
  <si>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</si>
  <si>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</si>
  <si>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</si>
  <si>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</si>
  <si>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</si>
  <si>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</si>
  <si>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</si>
  <si>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</si>
  <si>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</si>
  <si>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</si>
  <si>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</si>
  <si>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</si>
  <si>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</si>
  <si>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</si>
  <si>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</si>
  <si>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</si>
  <si>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</si>
  <si>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</si>
  <si>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</si>
  <si>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</si>
  <si>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</si>
  <si>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</si>
  <si>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</si>
  <si>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</si>
  <si>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</si>
  <si>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</si>
  <si>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</si>
  <si>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</si>
  <si>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</si>
  <si>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</si>
  <si>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</si>
  <si>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</si>
  <si>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</si>
  <si>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</si>
  <si>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</si>
  <si>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</si>
  <si>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</si>
  <si>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</si>
  <si>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</si>
  <si>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</si>
  <si>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</si>
  <si>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</si>
  <si>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</si>
  <si>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</si>
  <si>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</si>
  <si>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</si>
  <si>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</si>
  <si>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</si>
  <si>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</si>
  <si>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</si>
  <si>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</si>
  <si>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</si>
  <si>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</si>
  <si>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</si>
  <si>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</si>
  <si>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</si>
  <si>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</si>
  <si>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</si>
  <si>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</si>
  <si>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</si>
  <si>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</si>
  <si>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</si>
  <si>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</si>
  <si>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</si>
  <si>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</si>
  <si>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</si>
  <si>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</si>
  <si>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</si>
  <si>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</si>
  <si>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</si>
  <si>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</si>
  <si>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</si>
  <si>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</si>
  <si>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</si>
  <si>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</si>
  <si>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</si>
  <si>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</si>
  <si>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</si>
  <si>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</si>
  <si>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</si>
  <si>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</si>
  <si>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</si>
  <si>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</si>
  <si>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</si>
  <si>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</si>
  <si>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</si>
  <si>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</si>
  <si>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</si>
  <si>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</si>
  <si>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</si>
  <si>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</si>
  <si>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</si>
  <si>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</si>
  <si>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</si>
  <si>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</si>
  <si>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</si>
  <si>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</si>
  <si>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</si>
  <si>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</si>
  <si>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</si>
  <si>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</si>
  <si>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</si>
  <si>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</si>
  <si>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</si>
  <si>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</si>
  <si>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</si>
  <si>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</si>
  <si>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</si>
  <si>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</si>
  <si>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</si>
  <si>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</si>
  <si>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</si>
  <si>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</si>
  <si>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</si>
  <si>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</si>
  <si>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</si>
  <si>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</si>
  <si>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</si>
  <si>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</si>
  <si>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</si>
  <si>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</si>
  <si>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</si>
  <si>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</si>
  <si>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</si>
  <si>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</si>
  <si>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</si>
  <si>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</si>
  <si>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</si>
  <si>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</si>
  <si>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</si>
  <si>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</si>
  <si>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</si>
  <si>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</si>
  <si>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</si>
  <si>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</si>
  <si>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</si>
  <si>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</si>
  <si>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</si>
  <si>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</si>
  <si>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</si>
  <si>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</si>
  <si>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</si>
  <si>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</si>
  <si>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</si>
  <si>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</si>
  <si>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</si>
  <si>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</si>
  <si>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</si>
  <si>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</si>
  <si>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</si>
  <si>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</si>
  <si>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</si>
  <si>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</si>
  <si>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</si>
  <si>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</si>
  <si>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</si>
  <si>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</si>
  <si>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</si>
  <si>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</si>
  <si>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</si>
  <si>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</si>
  <si>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</si>
  <si>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</si>
  <si>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</si>
  <si>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</si>
  <si>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</si>
  <si>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</si>
  <si>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</si>
  <si>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</si>
  <si>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</si>
  <si>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</si>
  <si>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</si>
  <si>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</si>
  <si>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</si>
  <si>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</si>
  <si>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</si>
  <si>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</si>
  <si>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</si>
  <si>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</si>
  <si>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</si>
  <si>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</si>
  <si>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</si>
  <si>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</si>
  <si>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</si>
  <si>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</si>
  <si>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</si>
  <si>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</si>
  <si>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</si>
  <si>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</si>
  <si>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</si>
  <si>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</si>
  <si>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</si>
  <si>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</si>
  <si>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</si>
  <si>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</si>
  <si>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</si>
  <si>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</si>
  <si>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</si>
  <si>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</si>
  <si>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</si>
  <si>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</si>
  <si>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</si>
  <si>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</si>
  <si>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</si>
  <si>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</si>
  <si>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</si>
  <si>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</si>
  <si>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</si>
  <si>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</si>
  <si>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</si>
  <si>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</si>
  <si>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</si>
  <si>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</si>
  <si>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</si>
  <si>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</si>
  <si>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</si>
  <si>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</si>
  <si>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</si>
  <si>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</si>
  <si>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</si>
  <si>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</si>
  <si>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</si>
  <si>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</si>
  <si>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</si>
  <si>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</si>
  <si>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</si>
  <si>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</si>
  <si>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</si>
  <si>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</si>
  <si>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</si>
  <si>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</si>
  <si>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</si>
  <si>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</si>
  <si>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</si>
  <si>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</si>
  <si>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</si>
  <si>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</si>
  <si>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</si>
  <si>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</si>
  <si>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</si>
  <si>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</si>
  <si>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</si>
  <si>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</si>
  <si>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</si>
  <si>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</si>
  <si>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</si>
  <si>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</si>
  <si>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</si>
  <si>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</si>
  <si>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</si>
  <si>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</si>
  <si>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</si>
  <si>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</si>
  <si>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</si>
  <si>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</si>
  <si>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</si>
  <si>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</si>
  <si>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</si>
  <si>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</si>
  <si>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</si>
  <si>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</si>
  <si>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</si>
  <si>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</si>
  <si>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</si>
  <si>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</si>
  <si>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</si>
  <si>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</si>
  <si>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</si>
  <si>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</si>
  <si>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</si>
  <si>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</si>
  <si>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</si>
  <si>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</si>
  <si>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</si>
  <si>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</si>
  <si>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</si>
  <si>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</si>
  <si>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</si>
  <si>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</si>
  <si>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</si>
  <si>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</si>
  <si>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</si>
  <si>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</si>
  <si>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</si>
  <si>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</si>
  <si>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</si>
  <si>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</si>
  <si>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</si>
  <si>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</si>
  <si>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</si>
  <si>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</si>
  <si>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</si>
  <si>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</si>
  <si>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</si>
  <si>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</si>
  <si>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</si>
  <si>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</si>
  <si>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</si>
  <si>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</si>
  <si>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</si>
  <si>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</si>
  <si>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</si>
  <si>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</si>
  <si>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</si>
  <si>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</si>
  <si>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</si>
  <si>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</si>
  <si>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</si>
  <si>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</si>
  <si>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</si>
  <si>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</si>
  <si>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</si>
  <si>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</si>
  <si>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</si>
  <si>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</si>
  <si>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</si>
  <si>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</si>
  <si>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</si>
  <si>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</si>
  <si>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</si>
  <si>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</si>
  <si>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</si>
  <si>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</si>
  <si>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</si>
  <si>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</si>
  <si>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</si>
  <si>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</si>
  <si>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</si>
  <si>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</si>
  <si>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</si>
  <si>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</si>
  <si>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</si>
  <si>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</si>
  <si>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</si>
  <si>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</si>
  <si>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</si>
  <si>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</si>
  <si>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</si>
  <si>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</si>
  <si>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</si>
  <si>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</si>
  <si>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</si>
  <si>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</si>
  <si>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</si>
  <si>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</si>
  <si>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</si>
  <si>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</si>
  <si>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</si>
  <si>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</si>
  <si>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</si>
  <si>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</si>
  <si>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</si>
  <si>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</si>
  <si>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</si>
  <si>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</si>
  <si>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</si>
  <si>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</si>
  <si>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</si>
  <si>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</si>
  <si>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</si>
  <si>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</si>
  <si>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</si>
  <si>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</si>
  <si>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</si>
  <si>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</si>
  <si>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</si>
  <si>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</si>
  <si>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</si>
  <si>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</si>
  <si>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</si>
  <si>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</si>
  <si>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</si>
  <si>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</si>
  <si>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</si>
  <si>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</si>
  <si>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</si>
  <si>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</si>
  <si>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</si>
  <si>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</si>
  <si>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</si>
  <si>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</si>
  <si>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</si>
  <si>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</si>
  <si>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</si>
  <si>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</si>
  <si>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</si>
  <si>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</si>
  <si>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</si>
  <si>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</si>
  <si>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</si>
  <si>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</si>
  <si>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</si>
  <si>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</si>
  <si>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</si>
  <si>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</si>
  <si>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</si>
  <si>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</si>
  <si>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</si>
  <si>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</si>
  <si>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</si>
  <si>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</si>
  <si>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</si>
  <si>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</si>
  <si>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</si>
  <si>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</si>
  <si>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</si>
  <si>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</si>
  <si>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</si>
  <si>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</si>
  <si>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</si>
  <si>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</si>
  <si>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</si>
  <si>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</si>
  <si>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</si>
  <si>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</si>
  <si>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</si>
  <si>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</si>
  <si>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</si>
  <si>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</si>
  <si>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</si>
  <si>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</si>
  <si>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</si>
  <si>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</si>
  <si>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</si>
  <si>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</si>
  <si>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</si>
  <si>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</si>
  <si>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</si>
  <si>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</si>
  <si>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</si>
  <si>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</si>
  <si>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</si>
  <si>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</si>
  <si>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</si>
  <si>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</si>
  <si>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</si>
  <si>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</si>
  <si>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</si>
  <si>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</si>
  <si>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</si>
  <si>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</si>
  <si>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</si>
  <si>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</si>
  <si>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</si>
  <si>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</si>
  <si>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</si>
  <si>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</si>
  <si>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</si>
  <si>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</si>
  <si>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</si>
  <si>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</si>
  <si>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</si>
  <si>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</si>
  <si>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</si>
  <si>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</si>
  <si>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</si>
  <si>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</si>
  <si>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</si>
  <si>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</si>
  <si>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</si>
  <si>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</si>
  <si>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</si>
  <si>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</si>
  <si>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</si>
  <si>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</si>
  <si>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</si>
  <si>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</si>
  <si>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</si>
  <si>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</si>
  <si>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</si>
  <si>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</si>
  <si>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</si>
  <si>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</si>
  <si>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</si>
  <si>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</si>
  <si>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</si>
  <si>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</si>
  <si>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</si>
  <si>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</si>
  <si>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</si>
  <si>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</si>
  <si>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</si>
  <si>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</si>
  <si>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</si>
  <si>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</si>
  <si>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</si>
  <si>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</si>
  <si>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</si>
  <si>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</si>
  <si>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</si>
  <si>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</si>
  <si>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</si>
  <si>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</si>
  <si>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</si>
  <si>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</si>
  <si>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</si>
  <si>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</si>
  <si>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</si>
  <si>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</si>
  <si>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</si>
  <si>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</si>
  <si>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</si>
  <si>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</si>
  <si>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</si>
  <si>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</si>
  <si>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</si>
  <si>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</si>
  <si>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</si>
  <si>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</si>
  <si>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</si>
  <si>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</si>
  <si>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</si>
  <si>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</si>
  <si>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</si>
  <si>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</si>
  <si>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</si>
  <si>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</si>
  <si>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</si>
  <si>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</si>
  <si>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</si>
  <si>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</si>
  <si>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</si>
  <si>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</si>
  <si>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</si>
  <si>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</si>
  <si>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</si>
  <si>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</si>
  <si>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</si>
  <si>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</si>
  <si>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</si>
  <si>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</si>
  <si>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</si>
  <si>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</si>
  <si>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</si>
  <si>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</si>
  <si>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</si>
  <si>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</si>
  <si>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</si>
  <si>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</si>
  <si>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</si>
  <si>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</si>
  <si>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</si>
  <si>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</si>
  <si>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</si>
  <si>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</si>
  <si>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</si>
  <si>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</si>
  <si>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</si>
  <si>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</si>
  <si>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</si>
  <si>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</si>
  <si>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</si>
  <si>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</si>
  <si>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</si>
  <si>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</si>
  <si>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</si>
  <si>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</si>
  <si>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</si>
  <si>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</si>
  <si>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</si>
  <si>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</si>
  <si>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</si>
  <si>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</si>
  <si>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</si>
  <si>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</si>
  <si>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</si>
  <si>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</si>
  <si>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</si>
  <si>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</si>
  <si>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</si>
  <si>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</si>
  <si>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</si>
  <si>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</si>
  <si>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</si>
  <si>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</si>
  <si>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</si>
  <si>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</si>
  <si>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</si>
  <si>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</si>
  <si>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</si>
  <si>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</si>
  <si>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</si>
  <si>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</si>
  <si>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</si>
  <si>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</si>
  <si>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</si>
  <si>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</si>
  <si>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</si>
  <si>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</si>
  <si>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</si>
  <si>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</si>
  <si>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</si>
  <si>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</si>
  <si>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</si>
  <si>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</si>
  <si>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</si>
  <si>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</si>
  <si>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</si>
  <si>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</si>
  <si>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</si>
  <si>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</si>
  <si>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</si>
  <si>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</si>
  <si>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</si>
  <si>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</si>
  <si>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</si>
  <si>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</si>
  <si>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</si>
  <si>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</si>
  <si>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</si>
  <si>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</si>
  <si>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</si>
  <si>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</si>
  <si>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</si>
  <si>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</si>
  <si>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</si>
  <si>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</si>
  <si>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</si>
  <si>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</si>
  <si>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</si>
  <si>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</si>
  <si>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</si>
  <si>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</si>
  <si>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</si>
  <si>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</si>
  <si>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</si>
  <si>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</si>
  <si>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</si>
  <si>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</si>
  <si>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</si>
  <si>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</si>
  <si>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</si>
  <si>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</si>
  <si>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</si>
  <si>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</si>
  <si>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</si>
  <si>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</si>
  <si>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</si>
  <si>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</si>
  <si>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</si>
  <si>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</si>
  <si>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</si>
  <si>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</si>
  <si>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</si>
  <si>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</si>
  <si>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</si>
  <si>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</si>
  <si>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</si>
  <si>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</si>
  <si>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</si>
  <si>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</si>
  <si>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</si>
  <si>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</si>
  <si>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</si>
  <si>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</si>
  <si>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</si>
  <si>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</si>
  <si>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</si>
  <si>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</si>
  <si>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</si>
  <si>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</si>
  <si>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</si>
  <si>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</si>
  <si>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</si>
  <si>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</si>
  <si>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</si>
  <si>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</si>
  <si>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</si>
  <si>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</si>
  <si>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</si>
  <si>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</si>
  <si>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</si>
  <si>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</si>
  <si>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</si>
  <si>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</si>
  <si>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</si>
  <si>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</si>
  <si>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</si>
  <si>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</si>
  <si>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</si>
  <si>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</si>
  <si>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</si>
  <si>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</si>
  <si>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</si>
  <si>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</si>
  <si>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</si>
  <si>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</si>
  <si>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</si>
  <si>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</si>
  <si>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</si>
  <si>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</si>
  <si>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</si>
  <si>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</si>
  <si>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</si>
  <si>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</si>
  <si>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</si>
  <si>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</si>
  <si>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</si>
  <si>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</si>
  <si>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</si>
  <si>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</si>
  <si>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</si>
  <si>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</si>
  <si>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</si>
  <si>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</si>
  <si>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</si>
  <si>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</si>
  <si>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</si>
  <si>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</si>
  <si>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</si>
  <si>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</si>
  <si>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</si>
  <si>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</si>
  <si>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</si>
  <si>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</si>
  <si>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</si>
  <si>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</si>
  <si>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</si>
  <si>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</si>
  <si>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</si>
  <si>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</si>
  <si>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</si>
  <si>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</si>
  <si>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</si>
  <si>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</si>
  <si>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</si>
  <si>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</si>
  <si>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</si>
  <si>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</si>
  <si>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</si>
  <si>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</si>
  <si>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</si>
  <si>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</si>
  <si>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</si>
  <si>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</si>
  <si>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</si>
  <si>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</si>
  <si>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</si>
  <si>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</si>
  <si>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</si>
  <si>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</si>
  <si>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</si>
  <si>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</si>
  <si>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</si>
  <si>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</si>
  <si>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</si>
  <si>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</si>
  <si>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</si>
  <si>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</si>
  <si>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</si>
  <si>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</si>
  <si>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</si>
  <si>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</si>
  <si>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</si>
  <si>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</si>
  <si>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</si>
  <si>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</si>
  <si>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</si>
  <si>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</si>
  <si>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</si>
  <si>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</si>
  <si>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</si>
  <si>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</si>
  <si>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</si>
  <si>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</si>
  <si>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</si>
  <si>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</si>
  <si>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</si>
  <si>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</si>
  <si>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</si>
  <si>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</si>
  <si>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</si>
  <si>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</si>
  <si>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</si>
  <si>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</si>
  <si>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</si>
  <si>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</si>
  <si>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</si>
  <si>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</si>
  <si>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</si>
  <si>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</si>
  <si>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</si>
  <si>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</si>
  <si>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</si>
  <si>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</si>
  <si>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</si>
  <si>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</si>
  <si>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</si>
  <si>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</si>
  <si>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</si>
  <si>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</si>
  <si>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</si>
  <si>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</si>
  <si>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</si>
  <si>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</si>
  <si>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</si>
  <si>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</si>
  <si>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</si>
  <si>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</si>
  <si>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</si>
  <si>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</si>
  <si>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</si>
  <si>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</si>
  <si>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</si>
  <si>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</si>
  <si>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</si>
  <si>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</si>
  <si>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</si>
  <si>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</si>
  <si>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</si>
  <si>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</si>
  <si>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</si>
  <si>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</si>
  <si>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</si>
  <si>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</si>
  <si>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</si>
  <si>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</si>
  <si>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</si>
  <si>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</si>
  <si>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</si>
  <si>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</si>
  <si>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</si>
  <si>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</si>
  <si>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</si>
  <si>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</si>
  <si>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</si>
  <si>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</si>
  <si>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</si>
  <si>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</si>
  <si>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</si>
  <si>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</si>
  <si>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</si>
  <si>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</si>
  <si>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</si>
  <si>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</si>
  <si>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</si>
  <si>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</si>
  <si>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</si>
  <si>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</si>
  <si>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</si>
  <si>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</si>
  <si>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</si>
  <si>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</si>
  <si>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</si>
  <si>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</si>
  <si>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</si>
  <si>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</si>
  <si>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</si>
  <si>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</si>
  <si>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</si>
  <si>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</si>
  <si>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</si>
  <si>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</si>
  <si>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</si>
  <si>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</si>
  <si>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</si>
  <si>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</si>
  <si>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</si>
  <si>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</si>
  <si>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</si>
  <si>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</si>
  <si>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</si>
  <si>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</si>
  <si>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</si>
  <si>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</si>
  <si>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</si>
  <si>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</si>
  <si>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</si>
  <si>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</si>
  <si>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</si>
  <si>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</si>
  <si>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</si>
  <si>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</si>
  <si>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</si>
  <si>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</si>
  <si>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</si>
  <si>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</si>
  <si>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</si>
  <si>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</si>
  <si>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</si>
  <si>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</si>
  <si>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</si>
  <si>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</si>
  <si>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</si>
  <si>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</si>
  <si>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</si>
  <si>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</si>
  <si>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</si>
  <si>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</si>
  <si>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</si>
  <si>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</si>
  <si>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</si>
  <si>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</si>
  <si>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</si>
  <si>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</si>
  <si>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</si>
  <si>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</si>
  <si>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</si>
  <si>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</si>
  <si>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</si>
  <si>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</si>
  <si>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</si>
  <si>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</si>
  <si>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</si>
  <si>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</si>
  <si>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</si>
  <si>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</si>
  <si>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</si>
  <si>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</si>
  <si>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</si>
  <si>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</si>
  <si>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</si>
  <si>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</si>
  <si>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</si>
  <si>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</si>
  <si>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</si>
  <si>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</si>
  <si>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</si>
  <si>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</si>
  <si>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</si>
  <si>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</si>
  <si>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</si>
  <si>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</si>
  <si>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</si>
  <si>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</si>
  <si>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</si>
  <si>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</si>
  <si>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</si>
  <si>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</si>
  <si>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</si>
  <si>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</si>
  <si>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</si>
  <si>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</si>
  <si>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</si>
  <si>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</si>
  <si>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</si>
  <si>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</si>
  <si>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</si>
  <si>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</si>
  <si>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</si>
  <si>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</si>
  <si>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</si>
  <si>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</si>
  <si>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</si>
  <si>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</si>
  <si>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</si>
  <si>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</si>
  <si>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</si>
  <si>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</si>
  <si>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</si>
  <si>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</si>
  <si>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</si>
  <si>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</si>
  <si>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</si>
  <si>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</si>
  <si>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</si>
  <si>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</si>
  <si>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</si>
  <si>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</si>
  <si>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</si>
  <si>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</si>
  <si>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</si>
  <si>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</si>
  <si>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</si>
  <si>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</si>
  <si>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</si>
  <si>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</si>
  <si>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</si>
  <si>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</si>
  <si>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</si>
  <si>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</si>
  <si>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</si>
  <si>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</si>
  <si>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</si>
  <si>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</si>
  <si>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</si>
  <si>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</si>
  <si>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</si>
  <si>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</si>
  <si>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</si>
  <si>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</si>
  <si>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</si>
  <si>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</si>
  <si>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</si>
  <si>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</si>
  <si>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</si>
  <si>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</si>
  <si>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</si>
  <si>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</si>
  <si>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</si>
  <si>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</si>
  <si>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</si>
  <si>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</si>
  <si>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</si>
  <si>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</si>
  <si>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</si>
  <si>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</si>
  <si>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</si>
  <si>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</si>
  <si>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</si>
  <si>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</si>
  <si>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</si>
  <si>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</si>
  <si>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</si>
  <si>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</si>
  <si>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</si>
  <si>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</si>
  <si>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</si>
  <si>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</si>
  <si>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</si>
  <si>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</si>
  <si>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</si>
  <si>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</si>
  <si>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</si>
  <si>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</si>
  <si>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</si>
  <si>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</si>
  <si>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</si>
  <si>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</si>
  <si>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</si>
  <si>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</si>
  <si>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</si>
  <si>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</si>
  <si>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</si>
  <si>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</si>
  <si>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</si>
  <si>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</si>
  <si>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</si>
  <si>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</si>
  <si>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</si>
  <si>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</si>
  <si>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</si>
  <si>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</si>
  <si>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</si>
  <si>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</si>
  <si>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</si>
  <si>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</si>
  <si>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</si>
  <si>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</si>
  <si>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</si>
  <si>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</si>
  <si>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</si>
  <si>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</si>
  <si>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</si>
  <si>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</si>
  <si>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</si>
  <si>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</si>
  <si>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</si>
  <si>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</si>
  <si>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</si>
  <si>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</si>
  <si>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</si>
  <si>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</si>
  <si>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</si>
  <si>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</si>
  <si>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</si>
  <si>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</si>
  <si>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</si>
  <si>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</si>
  <si>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</si>
  <si>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</si>
  <si>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</si>
  <si>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</si>
  <si>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</si>
  <si>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</si>
  <si>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</si>
  <si>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</si>
  <si>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</si>
  <si>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</si>
  <si>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</si>
  <si>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</si>
  <si>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</si>
  <si>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</si>
  <si>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</si>
  <si>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</si>
  <si>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</si>
  <si>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</si>
  <si>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</si>
  <si>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</si>
  <si>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</si>
  <si>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</si>
  <si>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</si>
  <si>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</si>
  <si>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</si>
  <si>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</si>
  <si>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</si>
  <si>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</si>
  <si>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</si>
  <si>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</si>
  <si>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</si>
  <si>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</si>
  <si>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</si>
  <si>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</si>
  <si>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</si>
  <si>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</si>
  <si>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</si>
  <si>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</si>
  <si>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</si>
  <si>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</si>
  <si>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</si>
  <si>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</si>
  <si>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</si>
  <si>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</si>
  <si>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</si>
  <si>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</si>
  <si>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</si>
  <si>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</si>
  <si>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</si>
  <si>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</si>
  <si>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</si>
  <si>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</si>
  <si>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</si>
  <si>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</si>
  <si>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</si>
  <si>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</si>
  <si>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</si>
  <si>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</si>
  <si>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</si>
  <si>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</si>
  <si>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</si>
  <si>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</si>
  <si>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</si>
  <si>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</si>
  <si>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</si>
  <si>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</si>
  <si>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</si>
  <si>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</si>
  <si>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</si>
  <si>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</si>
  <si>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</si>
  <si>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</si>
  <si>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</si>
  <si>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</si>
  <si>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</si>
  <si>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</si>
  <si>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</si>
  <si>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</si>
  <si>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</si>
  <si>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</si>
  <si>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</si>
  <si>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</si>
  <si>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</si>
  <si>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</si>
  <si>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</si>
  <si>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</si>
  <si>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</si>
  <si>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</si>
  <si>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</si>
  <si>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</si>
  <si>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</si>
  <si>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</si>
  <si>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</si>
  <si>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</si>
  <si>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</si>
  <si>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</si>
  <si>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</si>
  <si>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</si>
  <si>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</si>
  <si>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</si>
  <si>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</si>
  <si>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</si>
  <si>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</si>
  <si>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</si>
  <si>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</si>
  <si>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</si>
  <si>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</si>
  <si>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</si>
  <si>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</si>
  <si>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</si>
  <si>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</si>
  <si>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</si>
  <si>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</si>
  <si>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</si>
  <si>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</si>
  <si>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</si>
  <si>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</si>
  <si>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</si>
  <si>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</si>
  <si>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</si>
  <si>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</si>
  <si>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</si>
  <si>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</si>
  <si>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</si>
  <si>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</si>
  <si>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</si>
  <si>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</si>
  <si>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</si>
  <si>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</si>
  <si>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</si>
  <si>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</si>
  <si>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</si>
  <si>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</si>
  <si>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</si>
  <si>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</si>
  <si>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</si>
  <si>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</si>
  <si>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</si>
  <si>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</si>
  <si>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</si>
  <si>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</si>
  <si>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</si>
  <si>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</si>
  <si>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</si>
  <si>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</si>
  <si>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</si>
  <si>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</si>
  <si>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</si>
  <si>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</si>
  <si>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</si>
  <si>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</si>
  <si>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</si>
  <si>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</si>
  <si>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</si>
  <si>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</si>
  <si>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</si>
  <si>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</si>
  <si>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</si>
  <si>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</si>
  <si>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</si>
  <si>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</si>
  <si>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</si>
  <si>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</si>
  <si>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</si>
  <si>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</si>
  <si>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</si>
  <si>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</si>
  <si>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</si>
  <si>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</si>
  <si>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</si>
  <si>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</si>
  <si>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</si>
  <si>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</si>
  <si>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</si>
  <si>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</si>
  <si>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</si>
  <si>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</si>
  <si>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</si>
  <si>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</si>
  <si>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</si>
  <si>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</si>
  <si>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</si>
  <si>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</si>
  <si>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</si>
  <si>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</si>
  <si>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</si>
  <si>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</si>
  <si>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</si>
  <si>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</si>
  <si>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</si>
  <si>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</si>
  <si>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</si>
  <si>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</si>
  <si>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</si>
  <si>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</si>
  <si>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</si>
  <si>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</si>
  <si>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</si>
  <si>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</si>
  <si>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</si>
  <si>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</si>
  <si>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</si>
  <si>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</si>
  <si>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</si>
  <si>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</si>
  <si>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</si>
  <si>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</si>
  <si>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</si>
  <si>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</si>
  <si>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</si>
  <si>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</si>
  <si>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</si>
  <si>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</si>
  <si>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</si>
  <si>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</si>
  <si>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</si>
  <si>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</si>
  <si>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</si>
  <si>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</si>
  <si>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</si>
  <si>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</si>
  <si>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</si>
  <si>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</si>
  <si>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</si>
  <si>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</si>
  <si>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</si>
  <si>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</si>
  <si>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</si>
  <si>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</si>
  <si>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</si>
  <si>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</si>
  <si>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</si>
  <si>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</si>
  <si>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</si>
  <si>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</si>
  <si>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</si>
  <si>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</si>
  <si>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</si>
  <si>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</si>
  <si>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</si>
  <si>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</si>
  <si>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</si>
  <si>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</si>
  <si>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</si>
  <si>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</si>
  <si>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</si>
  <si>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</si>
  <si>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</si>
  <si>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</si>
  <si>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</si>
  <si>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</si>
  <si>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</si>
  <si>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</si>
  <si>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</si>
  <si>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</si>
  <si>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</si>
  <si>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</si>
  <si>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</si>
  <si>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</si>
  <si>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</si>
  <si>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</si>
  <si>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</si>
  <si>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</si>
  <si>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</si>
  <si>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</si>
  <si>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</si>
  <si>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</si>
  <si>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</si>
  <si>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</si>
  <si>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</si>
  <si>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</si>
  <si>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</si>
  <si>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</si>
  <si>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</si>
  <si>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</si>
  <si>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</si>
  <si>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</si>
  <si>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</si>
  <si>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</si>
  <si>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</si>
  <si>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</si>
  <si>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</si>
  <si>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</si>
  <si>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</si>
  <si>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</si>
  <si>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</si>
  <si>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</si>
  <si>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</si>
  <si>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</si>
  <si>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</si>
  <si>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</si>
  <si>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</si>
  <si>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</si>
  <si>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</si>
  <si>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</si>
  <si>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</si>
  <si>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</si>
  <si>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</si>
  <si>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</si>
  <si>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</si>
  <si>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</si>
  <si>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</si>
  <si>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</si>
  <si>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</si>
  <si>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</si>
  <si>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</si>
  <si>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</si>
  <si>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</si>
  <si>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</si>
  <si>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</si>
  <si>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</si>
  <si>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</si>
  <si>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</si>
  <si>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</si>
  <si>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</si>
  <si>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</si>
  <si>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</si>
  <si>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</si>
  <si>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</si>
  <si>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</si>
  <si>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</si>
  <si>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</si>
  <si>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</si>
  <si>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</si>
  <si>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</si>
  <si>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</si>
  <si>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</si>
  <si>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</si>
  <si>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</si>
  <si>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</si>
  <si>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</si>
  <si>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</si>
  <si>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</si>
  <si>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</si>
  <si>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</si>
  <si>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</si>
  <si>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</si>
  <si>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</si>
  <si>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</si>
  <si>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</si>
  <si>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</si>
  <si>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</si>
  <si>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</si>
  <si>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</si>
  <si>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</si>
  <si>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</si>
  <si>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</si>
  <si>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</si>
  <si>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</si>
  <si>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</si>
  <si>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</si>
  <si>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</si>
  <si>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</si>
  <si>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</si>
  <si>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</si>
  <si>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</si>
  <si>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</si>
  <si>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</si>
  <si>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</si>
  <si>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</si>
  <si>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</si>
  <si>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</si>
  <si>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</si>
  <si>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</si>
  <si>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</si>
  <si>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</si>
  <si>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</si>
  <si>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</si>
  <si>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</si>
  <si>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</si>
  <si>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</si>
  <si>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</si>
  <si>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</si>
  <si>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</si>
  <si>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</si>
  <si>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</si>
  <si>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</si>
  <si>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</si>
  <si>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</si>
  <si>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</si>
  <si>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</si>
  <si>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</si>
  <si>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</si>
  <si>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</si>
  <si>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</si>
  <si>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</si>
  <si>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</si>
  <si>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</si>
  <si>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</si>
  <si>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</si>
  <si>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</si>
  <si>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</si>
  <si>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</si>
  <si>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</si>
  <si>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</si>
  <si>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</si>
  <si>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</si>
  <si>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</si>
  <si>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</si>
  <si>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</si>
  <si>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</si>
  <si>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</si>
  <si>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</si>
  <si>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</si>
  <si>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</si>
  <si>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</si>
  <si>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</si>
  <si>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</si>
  <si>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</si>
  <si>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</si>
  <si>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</si>
  <si>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</si>
  <si>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</si>
  <si>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</si>
  <si>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</si>
  <si>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</si>
  <si>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</si>
  <si>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</si>
  <si>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</si>
  <si>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</si>
  <si>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</si>
  <si>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</si>
  <si>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</si>
  <si>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</si>
  <si>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</si>
  <si>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</si>
  <si>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</si>
  <si>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</si>
  <si>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</si>
  <si>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</si>
  <si>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</si>
  <si>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</si>
  <si>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</si>
  <si>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</si>
  <si>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</si>
  <si>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</si>
  <si>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</si>
  <si>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</si>
  <si>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</si>
  <si>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</si>
  <si>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</si>
  <si>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</si>
  <si>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</si>
  <si>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</si>
  <si>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</si>
  <si>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</si>
  <si>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</si>
  <si>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</si>
  <si>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</si>
  <si>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</si>
  <si>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</si>
  <si>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</si>
  <si>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</si>
  <si>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</si>
  <si>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</si>
  <si>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</si>
  <si>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</si>
  <si>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</si>
  <si>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</si>
  <si>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</si>
  <si>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</si>
  <si>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</si>
  <si>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</si>
  <si>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</si>
  <si>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</si>
  <si>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</si>
  <si>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</si>
  <si>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</si>
  <si>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</si>
  <si>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</si>
  <si>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</si>
  <si>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</si>
  <si>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</si>
  <si>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</si>
  <si>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</si>
  <si>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</si>
  <si>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</si>
  <si>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</si>
  <si>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</si>
  <si>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</si>
  <si>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</si>
  <si>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</si>
  <si>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</si>
  <si>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</si>
  <si>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</si>
  <si>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</si>
  <si>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</si>
  <si>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</si>
  <si>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</si>
  <si>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</si>
  <si>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</si>
  <si>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</si>
  <si>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</si>
  <si>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</si>
  <si>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</si>
  <si>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</si>
  <si>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</si>
  <si>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</si>
  <si>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</si>
  <si>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</si>
  <si>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</si>
  <si>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</si>
  <si>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</si>
  <si>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</si>
  <si>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</si>
  <si>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</si>
  <si>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</si>
  <si>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</si>
  <si>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</si>
  <si>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</si>
  <si>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</si>
  <si>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</si>
  <si>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</si>
  <si>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</si>
  <si>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</si>
  <si>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</si>
  <si>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</si>
  <si>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</si>
  <si>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</si>
  <si>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</si>
  <si>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</si>
  <si>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</si>
  <si>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</si>
  <si>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</si>
  <si>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</si>
  <si>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</si>
  <si>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</si>
  <si>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</si>
  <si>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</si>
  <si>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</si>
  <si>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</si>
  <si>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</si>
  <si>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</si>
  <si>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</si>
  <si>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</si>
  <si>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</si>
  <si>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</si>
  <si>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</si>
  <si>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</si>
  <si>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</si>
  <si>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</si>
  <si>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</si>
  <si>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</si>
  <si>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</si>
  <si>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</si>
  <si>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</si>
  <si>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</si>
  <si>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</si>
  <si>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</si>
  <si>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</si>
  <si>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</si>
  <si>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</si>
  <si>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</si>
  <si>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</si>
  <si>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</si>
  <si>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</si>
  <si>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</si>
  <si>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</si>
  <si>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</si>
  <si>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</si>
  <si>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</si>
  <si>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</si>
  <si>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</si>
  <si>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</si>
  <si>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</si>
  <si>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</si>
  <si>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</si>
  <si>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</si>
  <si>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</si>
  <si>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</si>
  <si>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</si>
  <si>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</si>
  <si>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</si>
  <si>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</si>
  <si>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</si>
  <si>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</si>
  <si>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</si>
  <si>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</si>
  <si>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</si>
  <si>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</si>
  <si>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</si>
  <si>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</si>
  <si>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</si>
  <si>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</si>
  <si>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</si>
  <si>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</si>
  <si>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</si>
  <si>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</si>
  <si>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</si>
  <si>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</si>
  <si>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</si>
  <si>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</si>
  <si>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</si>
  <si>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</si>
  <si>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</si>
  <si>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</si>
  <si>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</si>
  <si>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</si>
  <si>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</si>
  <si>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</si>
  <si>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</si>
  <si>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</si>
  <si>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</si>
  <si>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</si>
  <si>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</si>
  <si>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</si>
  <si>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</si>
  <si>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</si>
  <si>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</si>
  <si>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</si>
  <si>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</si>
  <si>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</si>
  <si>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</si>
  <si>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</si>
  <si>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</si>
  <si>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</si>
  <si>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</si>
  <si>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</si>
  <si>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</si>
  <si>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</si>
  <si>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</si>
  <si>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</si>
  <si>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</si>
  <si>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</si>
  <si>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</si>
  <si>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</si>
  <si>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</si>
  <si>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</si>
  <si>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</si>
  <si>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</si>
  <si>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</si>
  <si>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</si>
  <si>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</si>
  <si>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</si>
  <si>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</si>
  <si>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</si>
  <si>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</si>
  <si>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</si>
  <si>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</si>
  <si>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</si>
  <si>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</si>
  <si>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</si>
  <si>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</si>
  <si>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</si>
  <si>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</si>
  <si>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</si>
  <si>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</si>
  <si>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</si>
  <si>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</si>
  <si>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</si>
  <si>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</si>
  <si>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</si>
  <si>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</si>
  <si>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</si>
  <si>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</si>
  <si>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</si>
  <si>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</si>
  <si>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</si>
  <si>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</si>
  <si>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</si>
  <si>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</si>
  <si>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</si>
  <si>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</si>
  <si>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</si>
  <si>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</si>
  <si>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</si>
  <si>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</si>
  <si>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</si>
  <si>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</si>
  <si>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</si>
  <si>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</si>
  <si>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</si>
  <si>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</si>
  <si>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</si>
  <si>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</si>
  <si>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</si>
  <si>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</si>
  <si>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</si>
  <si>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</si>
  <si>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</si>
  <si>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</si>
  <si>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</si>
  <si>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</si>
  <si>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</si>
  <si>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</si>
  <si>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</si>
  <si>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</si>
  <si>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</si>
  <si>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</si>
  <si>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</si>
  <si>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</si>
  <si>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</si>
  <si>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</si>
  <si>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</si>
  <si>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</si>
  <si>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</si>
  <si>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</si>
  <si>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</si>
  <si>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</si>
  <si>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</si>
  <si>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</si>
  <si>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</si>
  <si>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</si>
  <si>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</si>
  <si>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</si>
  <si>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</si>
  <si>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</si>
  <si>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</si>
  <si>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</si>
  <si>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</si>
  <si>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</si>
  <si>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</si>
  <si>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</si>
  <si>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</si>
  <si>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</si>
  <si>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</si>
  <si>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</si>
  <si>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</si>
  <si>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</si>
  <si>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</si>
  <si>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</si>
  <si>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</si>
  <si>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</si>
  <si>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</si>
  <si>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</si>
  <si>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</si>
  <si>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</si>
  <si>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</si>
  <si>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</si>
  <si>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</si>
  <si>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</si>
  <si>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</si>
  <si>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</si>
  <si>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</si>
  <si>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</si>
  <si>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</si>
  <si>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</si>
  <si>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</si>
  <si>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</si>
  <si>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</si>
  <si>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</si>
  <si>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</si>
  <si>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</si>
  <si>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</si>
  <si>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</si>
  <si>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</si>
  <si>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</si>
  <si>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</si>
  <si>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</si>
  <si>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</si>
  <si>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</si>
  <si>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</si>
  <si>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</si>
  <si>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</si>
  <si>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</si>
  <si>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</si>
  <si>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</si>
  <si>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</si>
  <si>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</si>
  <si>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</si>
  <si>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</si>
  <si>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</si>
  <si>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</si>
  <si>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</si>
  <si>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</si>
  <si>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</si>
  <si>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</si>
  <si>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</si>
  <si>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</si>
  <si>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</si>
  <si>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</si>
  <si>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</si>
  <si>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</si>
  <si>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</si>
  <si>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</si>
  <si>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</si>
  <si>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</si>
  <si>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</si>
  <si>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</si>
  <si>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</si>
  <si>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</si>
  <si>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</si>
  <si>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</si>
  <si>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</si>
  <si>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</si>
  <si>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</si>
  <si>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</si>
  <si>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</si>
  <si>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</si>
  <si>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</si>
  <si>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</si>
  <si>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</si>
  <si>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</si>
  <si>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</si>
  <si>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</si>
  <si>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</si>
  <si>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</si>
  <si>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</si>
  <si>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</si>
  <si>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</si>
  <si>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</si>
  <si>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</si>
  <si>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</si>
  <si>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</si>
  <si>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</si>
  <si>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</si>
  <si>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</si>
  <si>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</si>
  <si>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</si>
  <si>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</si>
  <si>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</si>
  <si>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</si>
  <si>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</si>
  <si>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</si>
  <si>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</si>
  <si>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</si>
  <si>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</si>
  <si>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</si>
  <si>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</si>
  <si>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</si>
  <si>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</si>
  <si>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</si>
  <si>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</si>
  <si>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</si>
  <si>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</si>
  <si>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</si>
  <si>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</si>
  <si>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</si>
  <si>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</si>
  <si>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</si>
  <si>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</si>
  <si>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</si>
  <si>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</si>
  <si>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</si>
  <si>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</si>
  <si>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</si>
  <si>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</si>
  <si>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</si>
  <si>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</si>
  <si>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</si>
  <si>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</si>
  <si>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</si>
  <si>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</si>
  <si>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</si>
  <si>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</si>
  <si>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</si>
  <si>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</si>
  <si>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</si>
  <si>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</si>
  <si>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</si>
  <si>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</si>
  <si>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</si>
  <si>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</si>
  <si>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</si>
  <si>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</si>
  <si>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</si>
  <si>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</si>
  <si>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</si>
  <si>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</si>
  <si>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</si>
  <si>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</si>
  <si>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</si>
  <si>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</si>
  <si>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</si>
  <si>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</si>
  <si>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</si>
  <si>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</si>
  <si>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</si>
  <si>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</si>
  <si>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</si>
  <si>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</si>
  <si>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</si>
  <si>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</si>
  <si>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</si>
  <si>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</si>
  <si>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</si>
  <si>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</si>
  <si>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</si>
  <si>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</si>
  <si>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</si>
  <si>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</si>
  <si>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</si>
  <si>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</si>
  <si>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</si>
  <si>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</si>
  <si>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</si>
  <si>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</si>
  <si>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</si>
  <si>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</si>
  <si>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</si>
  <si>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</si>
  <si>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</si>
  <si>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</si>
  <si>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</si>
  <si>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</si>
  <si>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</si>
  <si>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</si>
  <si>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</si>
  <si>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</si>
  <si>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</si>
  <si>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</si>
  <si>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</si>
  <si>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</si>
  <si>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</si>
  <si>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</si>
  <si>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</si>
  <si>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</si>
  <si>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</si>
  <si>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</si>
  <si>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</si>
  <si>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</si>
  <si>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</si>
  <si>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</si>
  <si>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</si>
  <si>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</si>
  <si>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</si>
  <si>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</si>
  <si>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</si>
  <si>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</si>
  <si>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</si>
  <si>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</si>
  <si>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</si>
  <si>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</si>
  <si>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</si>
  <si>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</si>
  <si>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</si>
  <si>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</si>
  <si>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</si>
  <si>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</si>
  <si>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</si>
  <si>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</si>
  <si>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</si>
  <si>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</si>
  <si>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</si>
  <si>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</si>
  <si>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</si>
  <si>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</si>
  <si>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</si>
  <si>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</si>
  <si>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</si>
  <si>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</si>
  <si>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</si>
  <si>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</si>
  <si>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</si>
  <si>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</si>
  <si>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</si>
  <si>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</si>
  <si>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</si>
  <si>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</si>
  <si>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</si>
  <si>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</si>
  <si>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</si>
  <si>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</si>
  <si>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</si>
  <si>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</si>
  <si>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</si>
  <si>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</si>
  <si>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</si>
  <si>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</si>
  <si>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</si>
  <si>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</si>
  <si>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</si>
  <si>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</si>
  <si>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</si>
  <si>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</si>
  <si>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</si>
  <si>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</si>
  <si>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</si>
  <si>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</si>
  <si>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</si>
  <si>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</si>
  <si>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</si>
  <si>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</si>
  <si>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</si>
  <si>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</si>
  <si>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</si>
  <si>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</si>
  <si>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</si>
  <si>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</si>
  <si>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</si>
  <si>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</si>
  <si>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</si>
  <si>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</si>
  <si>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</si>
  <si>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</si>
  <si>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</si>
  <si>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</si>
  <si>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</si>
  <si>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</si>
  <si>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</si>
  <si>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</si>
  <si>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</si>
  <si>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</si>
  <si>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</si>
  <si>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</si>
  <si>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</si>
  <si>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</si>
  <si>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</si>
  <si>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</si>
  <si>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</si>
  <si>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</si>
  <si>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</si>
  <si>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</si>
  <si>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</si>
  <si>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</si>
  <si>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</si>
  <si>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</si>
  <si>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</si>
  <si>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</si>
  <si>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</si>
  <si>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</si>
  <si>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</si>
  <si>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</si>
  <si>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</si>
  <si>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</si>
  <si>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</si>
  <si>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</si>
  <si>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</si>
  <si>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</si>
  <si>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</si>
  <si>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</si>
  <si>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</si>
  <si>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</si>
  <si>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</si>
  <si>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</si>
  <si>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</si>
  <si>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</si>
  <si>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</si>
  <si>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</si>
  <si>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</si>
  <si>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</si>
  <si>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</si>
  <si>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</si>
  <si>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</si>
  <si>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</si>
  <si>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</si>
  <si>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</si>
  <si>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</si>
  <si>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</si>
  <si>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</si>
  <si>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</si>
  <si>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</si>
  <si>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</si>
  <si>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</si>
  <si>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</si>
  <si>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</si>
  <si>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</si>
  <si>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</si>
  <si>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</si>
  <si>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</si>
  <si>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</si>
  <si>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</si>
  <si>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</si>
  <si>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</si>
  <si>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</si>
  <si>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</si>
  <si>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</si>
  <si>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</si>
  <si>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</si>
  <si>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</si>
  <si>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</si>
  <si>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</si>
  <si>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</si>
  <si>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</si>
  <si>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</si>
  <si>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</si>
  <si>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</si>
  <si>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</si>
  <si>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</si>
  <si>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</si>
  <si>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</si>
  <si>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</si>
  <si>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</si>
  <si>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</si>
  <si>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</si>
  <si>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</si>
  <si>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</si>
  <si>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</si>
  <si>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</si>
  <si>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</si>
  <si>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</si>
  <si>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</si>
  <si>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</si>
  <si>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</si>
  <si>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</si>
  <si>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</si>
  <si>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</si>
  <si>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</si>
  <si>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</si>
  <si>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</si>
  <si>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</si>
  <si>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</si>
  <si>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</si>
  <si>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</si>
  <si>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</si>
  <si>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</si>
  <si>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</si>
  <si>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</si>
  <si>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</si>
  <si>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</si>
  <si>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</si>
  <si>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</si>
  <si>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</si>
  <si>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</si>
  <si>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</si>
  <si>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</si>
  <si>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</si>
  <si>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</si>
  <si>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</si>
  <si>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</si>
  <si>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</si>
  <si>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</si>
  <si>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</si>
  <si>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</si>
  <si>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</si>
  <si>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</si>
  <si>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</si>
  <si>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</si>
  <si>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</si>
  <si>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</si>
  <si>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</si>
  <si>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</si>
  <si>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</si>
  <si>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</si>
  <si>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</si>
  <si>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</si>
  <si>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</si>
  <si>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</si>
  <si>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</si>
  <si>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</si>
  <si>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</si>
  <si>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</si>
  <si>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</si>
  <si>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</si>
  <si>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</si>
  <si>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</si>
  <si>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</si>
  <si>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</si>
  <si>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</si>
  <si>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</si>
  <si>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</si>
  <si>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</si>
  <si>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</si>
  <si>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</si>
  <si>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</si>
  <si>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</si>
  <si>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</si>
  <si>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</si>
  <si>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</si>
  <si>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</si>
  <si>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</si>
  <si>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</si>
  <si>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</si>
  <si>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</si>
  <si>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</si>
  <si>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</si>
  <si>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</si>
  <si>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</si>
  <si>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</si>
  <si>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</si>
  <si>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</si>
  <si>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</si>
  <si>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</si>
  <si>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</si>
  <si>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</si>
  <si>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</si>
  <si>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</si>
  <si>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</si>
  <si>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</si>
  <si>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</si>
  <si>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</si>
  <si>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</si>
  <si>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</si>
  <si>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</si>
  <si>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</si>
  <si>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</si>
  <si>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</si>
  <si>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</si>
  <si>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</si>
  <si>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</si>
  <si>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</si>
  <si>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</si>
  <si>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</si>
  <si>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</si>
  <si>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</si>
  <si>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</si>
  <si>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</si>
  <si>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</si>
  <si>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</si>
  <si>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</si>
  <si>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</si>
  <si>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</si>
  <si>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</si>
  <si>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</si>
  <si>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</si>
  <si>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</si>
  <si>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</si>
  <si>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</si>
  <si>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</si>
  <si>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</si>
  <si>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</si>
  <si>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</si>
  <si>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</si>
  <si>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</si>
  <si>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</si>
  <si>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</si>
  <si>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</si>
  <si>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</si>
  <si>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</si>
  <si>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</si>
  <si>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</si>
  <si>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</si>
  <si>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</si>
  <si>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</si>
  <si>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</si>
  <si>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</si>
  <si>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</si>
  <si>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</si>
  <si>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</si>
  <si>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</si>
  <si>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</si>
  <si>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</si>
  <si>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</si>
  <si>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</si>
  <si>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</si>
  <si>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</si>
  <si>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</si>
  <si>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</si>
  <si>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</si>
  <si>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</si>
  <si>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</si>
  <si>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</si>
  <si>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</si>
  <si>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</si>
  <si>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</si>
  <si>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</si>
  <si>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</si>
  <si>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</si>
  <si>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</si>
  <si>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</si>
  <si>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</si>
  <si>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</si>
  <si>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</si>
  <si>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</si>
  <si>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</si>
  <si>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</si>
  <si>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</si>
  <si>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</si>
  <si>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</si>
  <si>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</si>
  <si>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</si>
  <si>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</si>
  <si>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</si>
  <si>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</si>
  <si>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</si>
  <si>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</si>
  <si>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</si>
  <si>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</si>
  <si>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</si>
  <si>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</si>
  <si>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</si>
  <si>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</si>
  <si>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</si>
  <si>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</si>
  <si>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</si>
  <si>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</si>
  <si>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</si>
  <si>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</si>
  <si>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</si>
  <si>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</si>
  <si>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</si>
  <si>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</si>
  <si>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</si>
  <si>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</si>
  <si>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</si>
  <si>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</si>
  <si>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</si>
  <si>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</si>
  <si>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</si>
  <si>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</si>
  <si>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</si>
  <si>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</si>
  <si>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</si>
  <si>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</si>
  <si>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</si>
  <si>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</si>
  <si>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</si>
  <si>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</si>
  <si>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</si>
  <si>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</si>
  <si>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</si>
  <si>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</si>
  <si>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</si>
  <si>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</si>
  <si>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</si>
  <si>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</si>
  <si>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</si>
  <si>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</si>
  <si>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</si>
  <si>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</si>
  <si>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</si>
  <si>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</si>
  <si>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</si>
  <si>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</si>
  <si>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</si>
  <si>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</si>
  <si>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</si>
  <si>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</si>
  <si>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</si>
  <si>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</si>
  <si>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</si>
  <si>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</si>
  <si>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</si>
  <si>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</si>
  <si>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</si>
  <si>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</si>
  <si>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</si>
  <si>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</si>
  <si>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</si>
  <si>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</si>
  <si>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</si>
  <si>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</si>
  <si>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</si>
  <si>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</si>
  <si>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</si>
  <si>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</si>
  <si>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</si>
  <si>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</si>
  <si>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</si>
  <si>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</si>
  <si>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</si>
  <si>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</si>
  <si>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</si>
  <si>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</si>
  <si>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</si>
  <si>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</si>
  <si>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</si>
  <si>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</si>
  <si>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</si>
  <si>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</si>
  <si>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</si>
  <si>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</si>
  <si>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</si>
  <si>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</si>
  <si>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</si>
  <si>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</si>
  <si>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</si>
  <si>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</si>
  <si>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</si>
  <si>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</si>
  <si>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</si>
  <si>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</si>
  <si>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</si>
  <si>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</si>
  <si>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</si>
  <si>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</si>
  <si>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</si>
  <si>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</si>
  <si>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</si>
  <si>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</si>
  <si>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</si>
  <si>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</si>
  <si>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</si>
  <si>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</si>
  <si>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</si>
  <si>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</si>
  <si>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</si>
  <si>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</si>
  <si>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</si>
  <si>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</si>
  <si>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</si>
  <si>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</si>
  <si>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</si>
  <si>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</si>
  <si>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</si>
  <si>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</si>
  <si>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</si>
  <si>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</si>
  <si>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</si>
  <si>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</si>
  <si>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</si>
  <si>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</si>
  <si>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</si>
  <si>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</si>
  <si>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</si>
  <si>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</si>
  <si>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</si>
  <si>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</si>
  <si>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</si>
  <si>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</si>
  <si>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</si>
  <si>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</si>
  <si>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</si>
  <si>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</si>
  <si>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</si>
  <si>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</si>
  <si>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</si>
  <si>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</si>
  <si>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</si>
  <si>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</si>
  <si>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</si>
  <si>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</si>
  <si>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</si>
  <si>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</si>
  <si>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</si>
  <si>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</si>
  <si>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</si>
  <si>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</si>
  <si>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</si>
  <si>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</si>
  <si>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</si>
  <si>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</si>
  <si>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</si>
  <si>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</si>
  <si>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</si>
  <si>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</si>
  <si>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</si>
  <si>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</si>
  <si>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</si>
  <si>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</si>
  <si>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</si>
  <si>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</si>
  <si>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</si>
  <si>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</si>
  <si>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</si>
  <si>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</si>
  <si>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</si>
  <si>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</si>
  <si>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</si>
  <si>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</si>
  <si>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</si>
  <si>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</si>
  <si>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</si>
  <si>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</si>
  <si>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</si>
  <si>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</si>
  <si>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</si>
  <si>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</si>
  <si>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</si>
  <si>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</si>
  <si>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</si>
  <si>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</si>
  <si>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</si>
  <si>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</si>
  <si>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</si>
  <si>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</si>
  <si>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</si>
  <si>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</si>
  <si>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</si>
  <si>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</si>
  <si>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</si>
  <si>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</si>
  <si>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</si>
  <si>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</si>
  <si>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</si>
  <si>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</si>
  <si>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</si>
  <si>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</si>
  <si>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</si>
  <si>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</si>
  <si>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</si>
  <si>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</si>
  <si>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</si>
  <si>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</si>
  <si>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</si>
  <si>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</si>
  <si>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</si>
  <si>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</si>
  <si>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</si>
  <si>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</si>
  <si>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</si>
  <si>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</si>
  <si>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</si>
  <si>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</si>
  <si>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</si>
  <si>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</si>
  <si>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</si>
  <si>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</si>
  <si>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</si>
  <si>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</si>
  <si>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</si>
  <si>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</si>
  <si>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</si>
  <si>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</si>
  <si>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</si>
  <si>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</si>
  <si>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</si>
  <si>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</si>
  <si>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</si>
  <si>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</si>
  <si>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</si>
  <si>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</si>
  <si>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</si>
  <si>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</si>
  <si>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</si>
  <si>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</si>
  <si>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</si>
  <si>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</si>
  <si>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</si>
  <si>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</si>
  <si>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</si>
  <si>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</si>
  <si>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</si>
  <si>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</si>
  <si>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</si>
  <si>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</si>
  <si>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</si>
  <si>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</si>
  <si>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</si>
  <si>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</si>
  <si>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</si>
  <si>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</si>
  <si>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</si>
  <si>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</si>
  <si>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</si>
  <si>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</si>
  <si>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</si>
  <si>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</si>
  <si>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</si>
  <si>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</si>
  <si>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</si>
  <si>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</si>
  <si>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</si>
  <si>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</si>
  <si>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</si>
  <si>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</si>
  <si>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</si>
  <si>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</si>
  <si>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</si>
  <si>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</si>
  <si>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</si>
  <si>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</si>
  <si>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</si>
  <si>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</si>
  <si>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</si>
  <si>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</si>
  <si>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</si>
  <si>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</si>
  <si>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</si>
  <si>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</si>
  <si>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</si>
  <si>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</si>
  <si>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</si>
  <si>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</si>
  <si>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</si>
  <si>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</si>
  <si>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</si>
  <si>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</si>
  <si>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</si>
  <si>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</si>
  <si>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</si>
  <si>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</si>
  <si>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</si>
  <si>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</si>
  <si>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</si>
  <si>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</si>
  <si>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</si>
  <si>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</si>
  <si>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</si>
  <si>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</si>
  <si>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</si>
  <si>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</si>
  <si>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</si>
  <si>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</si>
  <si>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</si>
  <si>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</si>
  <si>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</si>
  <si>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</si>
  <si>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</si>
  <si>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</si>
  <si>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</si>
  <si>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</si>
  <si>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</si>
  <si>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</si>
  <si>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</si>
  <si>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</si>
  <si>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</si>
  <si>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</si>
  <si>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</si>
  <si>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</si>
  <si>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</si>
  <si>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</si>
  <si>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</si>
  <si>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</si>
  <si>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</si>
  <si>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</si>
  <si>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</si>
  <si>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</si>
  <si>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</si>
  <si>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</si>
  <si>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</si>
  <si>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</si>
  <si>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</si>
  <si>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</si>
  <si>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</si>
  <si>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</si>
  <si>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</si>
  <si>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</si>
  <si>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</si>
  <si>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</si>
  <si>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</si>
  <si>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</si>
  <si>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</si>
  <si>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</si>
  <si>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</si>
  <si>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</si>
  <si>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</si>
  <si>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</si>
  <si>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</si>
  <si>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</si>
  <si>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</si>
  <si>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</si>
  <si>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</si>
  <si>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</si>
  <si>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</si>
  <si>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</si>
  <si>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</si>
  <si>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</si>
  <si>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</si>
  <si>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</si>
  <si>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</si>
  <si>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</si>
  <si>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</si>
  <si>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</si>
  <si>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</si>
  <si>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</si>
  <si>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</si>
  <si>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</si>
  <si>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</si>
  <si>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</si>
  <si>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</si>
  <si>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</si>
  <si>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</si>
  <si>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</si>
  <si>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</si>
  <si>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</si>
  <si>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</si>
  <si>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</si>
  <si>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</si>
  <si>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</si>
  <si>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</si>
  <si>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</si>
  <si>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</si>
  <si>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</si>
  <si>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</si>
  <si>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</si>
  <si>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</si>
  <si>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</si>
  <si>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</si>
  <si>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</si>
  <si>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</si>
  <si>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</si>
  <si>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</si>
  <si>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</si>
  <si>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</si>
  <si>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</si>
  <si>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</si>
  <si>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</si>
  <si>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</si>
  <si>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</si>
  <si>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</si>
  <si>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</si>
  <si>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</si>
  <si>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</si>
  <si>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</si>
  <si>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</si>
  <si>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</si>
  <si>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</si>
  <si>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</si>
  <si>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</si>
  <si>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</si>
  <si>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</si>
  <si>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</si>
  <si>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</si>
  <si>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</si>
  <si>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</si>
  <si>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</si>
  <si>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</si>
  <si>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</si>
  <si>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</si>
  <si>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</si>
  <si>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</si>
  <si>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</si>
  <si>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</si>
  <si>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</si>
  <si>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</si>
  <si>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</si>
  <si>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</si>
  <si>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</si>
  <si>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</si>
  <si>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</si>
  <si>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</si>
  <si>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</si>
  <si>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</si>
  <si>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</si>
  <si>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</si>
  <si>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</si>
  <si>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</si>
  <si>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</si>
  <si>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</si>
  <si>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</si>
  <si>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</si>
  <si>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</si>
  <si>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</si>
  <si>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</si>
  <si>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</si>
  <si>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</si>
  <si>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</si>
  <si>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</si>
  <si>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</si>
  <si>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</si>
  <si>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</si>
  <si>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</si>
  <si>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</si>
  <si>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</si>
  <si>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</si>
  <si>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</si>
  <si>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</si>
  <si>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</si>
  <si>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</si>
  <si>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</si>
  <si>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</si>
  <si>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</si>
  <si>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</si>
  <si>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</si>
  <si>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</si>
  <si>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</si>
  <si>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</si>
  <si>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</si>
  <si>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</si>
  <si>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</si>
  <si>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</si>
  <si>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</si>
  <si>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</si>
  <si>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</si>
  <si>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</si>
  <si>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</si>
  <si>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</si>
  <si>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</si>
  <si>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</si>
  <si>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</si>
  <si>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</si>
  <si>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</si>
  <si>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</si>
  <si>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</si>
  <si>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</si>
  <si>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</si>
  <si>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</si>
  <si>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</si>
  <si>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</si>
  <si>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</si>
  <si>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</si>
  <si>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</si>
  <si>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</si>
  <si>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</si>
  <si>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</si>
  <si>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</si>
  <si>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</si>
  <si>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</si>
  <si>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</si>
  <si>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</si>
  <si>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</si>
  <si>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</si>
  <si>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</si>
  <si>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</si>
  <si>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</si>
  <si>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</si>
  <si>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</si>
  <si>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</si>
  <si>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</si>
  <si>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</si>
  <si>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</si>
  <si>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</si>
  <si>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</si>
  <si>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</si>
  <si>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</si>
  <si>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</si>
  <si>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</si>
  <si>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</si>
  <si>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</si>
  <si>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</si>
  <si>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</si>
  <si>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</si>
  <si>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</si>
  <si>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</si>
  <si>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</si>
  <si>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</si>
  <si>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</si>
  <si>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</si>
  <si>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</si>
  <si>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</si>
  <si>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</si>
  <si>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</si>
  <si>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</si>
  <si>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</si>
  <si>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</si>
  <si>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</si>
  <si>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</si>
  <si>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</si>
  <si>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</si>
  <si>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</si>
  <si>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</si>
  <si>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</si>
  <si>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</si>
  <si>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</si>
  <si>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</si>
  <si>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</si>
  <si>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</si>
  <si>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</si>
  <si>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</si>
  <si>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</si>
  <si>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</si>
  <si>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</si>
  <si>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</si>
  <si>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</si>
  <si>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</si>
  <si>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</si>
  <si>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</si>
  <si>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</si>
  <si>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</si>
  <si>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</si>
  <si>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</si>
  <si>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</si>
  <si>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</si>
  <si>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</si>
  <si>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</si>
  <si>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</si>
  <si>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</si>
  <si>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</si>
  <si>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</si>
  <si>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</si>
  <si>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</si>
  <si>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</si>
  <si>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</si>
  <si>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</si>
  <si>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</si>
  <si>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</si>
  <si>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</si>
  <si>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</si>
  <si>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</si>
  <si>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</si>
  <si>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</si>
  <si>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</si>
  <si>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</si>
  <si>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</si>
  <si>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</si>
  <si>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</si>
  <si>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</si>
  <si>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</si>
  <si>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</si>
  <si>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</si>
  <si>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</si>
  <si>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</si>
  <si>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</si>
  <si>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</si>
  <si>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</si>
  <si>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</si>
  <si>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</si>
  <si>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</si>
  <si>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</si>
  <si>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</si>
  <si>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</si>
  <si>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</si>
  <si>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</si>
  <si>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</si>
  <si>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</si>
  <si>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</si>
  <si>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</si>
  <si>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</si>
  <si>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</si>
  <si>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</si>
  <si>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</si>
  <si>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</si>
  <si>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</si>
  <si>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</si>
  <si>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</si>
  <si>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</si>
  <si>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</si>
  <si>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</si>
  <si>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</si>
  <si>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</si>
  <si>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</si>
  <si>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</si>
  <si>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</si>
  <si>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</si>
  <si>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</si>
  <si>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</si>
  <si>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</si>
  <si>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</si>
  <si>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</si>
  <si>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</si>
  <si>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</si>
  <si>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</si>
  <si>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</si>
  <si>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</si>
  <si>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</si>
  <si>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</si>
  <si>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</si>
  <si>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</si>
  <si>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</si>
  <si>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</si>
  <si>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</si>
  <si>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</si>
  <si>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</si>
  <si>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</si>
  <si>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</si>
  <si>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</si>
  <si>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</si>
  <si>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</si>
  <si>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</si>
  <si>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</si>
  <si>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</si>
  <si>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</si>
  <si>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</si>
  <si>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</si>
  <si>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</si>
  <si>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</si>
  <si>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</si>
  <si>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</si>
  <si>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</si>
  <si>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</si>
  <si>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</si>
  <si>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</si>
  <si>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</si>
  <si>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</si>
  <si>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</si>
  <si>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</si>
  <si>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</si>
  <si>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</si>
  <si>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</si>
  <si>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</si>
  <si>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</si>
  <si>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</si>
  <si>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</si>
  <si>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</si>
  <si>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</si>
  <si>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</si>
  <si>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</si>
  <si>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</si>
  <si>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</si>
  <si>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</si>
  <si>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</si>
  <si>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</si>
  <si>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</si>
  <si>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</si>
  <si>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</si>
  <si>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</si>
  <si>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</si>
  <si>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</si>
  <si>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</si>
  <si>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</si>
  <si>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</si>
  <si>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</si>
  <si>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</si>
  <si>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</si>
  <si>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</si>
  <si>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</si>
  <si>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</si>
  <si>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</si>
  <si>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</si>
  <si>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</si>
  <si>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</si>
  <si>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</si>
  <si>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</si>
  <si>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</si>
  <si>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</si>
  <si>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</si>
  <si>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</si>
  <si>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</si>
  <si>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</si>
  <si>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</si>
  <si>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</si>
  <si>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</si>
  <si>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</si>
  <si>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</si>
  <si>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</si>
  <si>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</si>
  <si>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</si>
  <si>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</si>
  <si>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</si>
  <si>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</si>
  <si>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</si>
  <si>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</si>
  <si>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</si>
  <si>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</si>
  <si>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</si>
  <si>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</si>
  <si>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</si>
  <si>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</si>
  <si>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</si>
  <si>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</si>
  <si>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</si>
  <si>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</si>
  <si>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</si>
  <si>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</si>
  <si>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</si>
  <si>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</si>
  <si>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</si>
  <si>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</si>
  <si>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</si>
  <si>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</si>
  <si>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</si>
  <si>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</si>
  <si>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</si>
  <si>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</si>
  <si>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</si>
  <si>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</si>
  <si>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</si>
  <si>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</si>
  <si>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</si>
  <si>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</si>
  <si>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</si>
  <si>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</si>
  <si>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</si>
  <si>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</si>
  <si>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</si>
  <si>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</si>
  <si>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</si>
  <si>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</si>
  <si>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</si>
  <si>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</si>
  <si>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</si>
  <si>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</si>
  <si>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</si>
  <si>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</si>
  <si>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</si>
  <si>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</si>
  <si>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</si>
  <si>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</si>
  <si>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</si>
  <si>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</si>
  <si>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</si>
  <si>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</si>
  <si>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</si>
  <si>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</si>
  <si>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</si>
  <si>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</si>
  <si>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</si>
  <si>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</si>
  <si>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</si>
  <si>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</si>
  <si>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</si>
  <si>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</si>
  <si>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</si>
  <si>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</si>
  <si>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</si>
  <si>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</si>
  <si>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</si>
  <si>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</si>
  <si>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</si>
  <si>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</si>
  <si>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</si>
  <si>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</si>
  <si>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</si>
  <si>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</si>
  <si>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</si>
  <si>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</si>
  <si>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</si>
  <si>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</si>
  <si>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</si>
  <si>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</si>
  <si>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</si>
  <si>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</si>
  <si>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</si>
  <si>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</si>
  <si>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</si>
  <si>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</si>
  <si>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</si>
  <si>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</si>
  <si>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</si>
  <si>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</si>
  <si>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</si>
  <si>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</si>
  <si>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</si>
  <si>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</si>
  <si>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</si>
  <si>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</si>
  <si>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</si>
  <si>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</si>
  <si>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</si>
  <si>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</si>
  <si>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</si>
  <si>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</si>
  <si>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</si>
  <si>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</si>
  <si>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</si>
  <si>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</si>
  <si>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</si>
  <si>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</si>
  <si>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</si>
  <si>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</si>
  <si>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</si>
  <si>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</si>
  <si>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</si>
  <si>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</si>
  <si>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</si>
  <si>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</si>
  <si>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</si>
  <si>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</si>
  <si>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</si>
  <si>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</si>
  <si>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</si>
  <si>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</si>
  <si>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</si>
  <si>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</si>
  <si>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</si>
  <si>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</si>
  <si>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</si>
  <si>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</si>
  <si>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</si>
  <si>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</si>
  <si>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</si>
  <si>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</si>
  <si>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</si>
  <si>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</si>
  <si>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</si>
  <si>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</si>
  <si>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</si>
  <si>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</si>
  <si>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</si>
  <si>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</si>
  <si>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</si>
  <si>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</si>
  <si>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</si>
  <si>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</si>
  <si>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</si>
  <si>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</si>
  <si>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</si>
  <si>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</si>
  <si>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</si>
  <si>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</si>
  <si>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</si>
  <si>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</si>
  <si>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</si>
  <si>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</si>
  <si>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</si>
  <si>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</si>
  <si>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</si>
  <si>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</si>
  <si>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</si>
  <si>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</si>
  <si>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</si>
  <si>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</si>
  <si>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</si>
  <si>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</si>
  <si>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</si>
  <si>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</si>
  <si>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</si>
  <si>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</si>
  <si>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</si>
  <si>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</si>
  <si>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</si>
  <si>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</si>
  <si>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</si>
  <si>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</si>
  <si>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</si>
  <si>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</si>
  <si>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</si>
  <si>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</si>
  <si>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</si>
  <si>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</si>
  <si>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</si>
  <si>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</si>
  <si>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</si>
  <si>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</si>
  <si>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</si>
  <si>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</si>
  <si>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</si>
  <si>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</si>
  <si>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</si>
  <si>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</si>
  <si>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</si>
  <si>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</si>
  <si>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</si>
  <si>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</si>
  <si>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</si>
  <si>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</si>
  <si>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</si>
  <si>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</si>
  <si>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</si>
  <si>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</si>
  <si>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</si>
  <si>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</si>
  <si>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</si>
  <si>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</si>
  <si>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</si>
  <si>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</si>
  <si>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</si>
  <si>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</si>
  <si>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</si>
  <si>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</si>
  <si>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</si>
  <si>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</si>
  <si>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</si>
  <si>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</si>
  <si>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</si>
  <si>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</si>
  <si>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</si>
  <si>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</si>
  <si>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</si>
  <si>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</si>
  <si>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</si>
  <si>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</si>
  <si>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</si>
  <si>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</si>
  <si>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</si>
  <si>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</si>
  <si>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</si>
  <si>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</si>
  <si>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</si>
  <si>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</si>
  <si>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</si>
  <si>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</si>
  <si>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</si>
  <si>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</si>
  <si>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</si>
  <si>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</si>
  <si>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</si>
  <si>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</si>
  <si>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</si>
  <si>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</si>
  <si>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</si>
  <si>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</si>
  <si>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</si>
  <si>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</si>
  <si>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</si>
  <si>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</si>
  <si>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</si>
  <si>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</si>
  <si>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</si>
  <si>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</si>
  <si>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</si>
  <si>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</si>
  <si>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</si>
  <si>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</si>
  <si>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</si>
  <si>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</si>
  <si>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</si>
  <si>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</si>
  <si>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</si>
  <si>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</si>
  <si>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</si>
  <si>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</si>
  <si>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</si>
  <si>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</si>
  <si>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</si>
  <si>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</si>
  <si>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</si>
  <si>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</si>
  <si>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</si>
  <si>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</si>
  <si>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</si>
  <si>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</si>
  <si>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</si>
  <si>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</si>
  <si>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</si>
  <si>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</si>
  <si>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</si>
  <si>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</si>
  <si>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</si>
  <si>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</si>
  <si>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</si>
  <si>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</si>
  <si>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</si>
  <si>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</si>
  <si>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</si>
  <si>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</si>
  <si>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</si>
  <si>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</si>
  <si>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</si>
  <si>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</si>
  <si>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</si>
  <si>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</si>
  <si>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</si>
  <si>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</si>
  <si>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</si>
  <si>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</si>
  <si>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</si>
  <si>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</si>
  <si>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</si>
  <si>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</si>
  <si>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</si>
  <si>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</si>
  <si>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</si>
  <si>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</si>
  <si>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</si>
  <si>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</si>
  <si>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</si>
  <si>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</si>
  <si>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</si>
  <si>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</si>
  <si>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</si>
  <si>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</si>
  <si>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</si>
  <si>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</si>
  <si>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</si>
  <si>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</si>
  <si>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</si>
  <si>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</si>
  <si>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</si>
  <si>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</si>
  <si>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</si>
  <si>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</si>
  <si>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</si>
  <si>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</si>
  <si>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</si>
  <si>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</si>
  <si>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</si>
  <si>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</si>
  <si>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</si>
  <si>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</si>
  <si>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</si>
  <si>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</si>
  <si>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</si>
  <si>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</si>
  <si>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</si>
  <si>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</si>
  <si>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</si>
  <si>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</si>
  <si>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</si>
  <si>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</si>
  <si>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</si>
  <si>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</si>
  <si>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</si>
  <si>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</si>
  <si>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</si>
  <si>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</si>
  <si>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</si>
  <si>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</si>
  <si>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</si>
  <si>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</si>
  <si>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</si>
  <si>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</si>
  <si>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</si>
  <si>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</si>
  <si>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</si>
  <si>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</si>
  <si>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</si>
  <si>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</si>
  <si>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</si>
  <si>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</si>
  <si>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</si>
  <si>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</si>
  <si>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</si>
  <si>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</si>
  <si>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</si>
  <si>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</si>
  <si>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</si>
  <si>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</si>
  <si>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</si>
  <si>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</si>
  <si>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</si>
  <si>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</si>
  <si>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</si>
  <si>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</si>
  <si>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</si>
  <si>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</si>
  <si>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</si>
  <si>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</si>
  <si>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</si>
  <si>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</si>
  <si>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</si>
  <si>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</si>
  <si>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</si>
  <si>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</si>
  <si>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</si>
  <si>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</si>
  <si>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</si>
  <si>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</si>
  <si>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</si>
  <si>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</si>
  <si>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</si>
  <si>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</si>
  <si>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</si>
  <si>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</si>
  <si>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</si>
  <si>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</si>
  <si>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</si>
  <si>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</si>
  <si>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</si>
  <si>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</si>
  <si>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</si>
  <si>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</si>
  <si>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</si>
  <si>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</si>
  <si>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</si>
  <si>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</si>
  <si>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</si>
  <si>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</si>
  <si>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</si>
  <si>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</si>
  <si>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</si>
  <si>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</si>
  <si>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</si>
  <si>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</si>
  <si>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</si>
  <si>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</si>
  <si>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</si>
  <si>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</si>
  <si>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</si>
  <si>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</si>
  <si>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</si>
  <si>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</si>
  <si>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</si>
  <si>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</si>
  <si>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</si>
  <si>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</si>
  <si>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</si>
  <si>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</si>
  <si>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</si>
  <si>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</si>
  <si>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</si>
  <si>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</si>
  <si>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</si>
  <si>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</si>
  <si>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</si>
  <si>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</si>
  <si>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</si>
  <si>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</si>
  <si>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</si>
  <si>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</si>
  <si>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</si>
  <si>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</si>
  <si>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</si>
  <si>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</si>
  <si>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</si>
  <si>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</si>
  <si>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</si>
  <si>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</si>
  <si>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</si>
  <si>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</si>
  <si>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</si>
  <si>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</si>
  <si>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</si>
  <si>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</si>
  <si>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</si>
  <si>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</si>
  <si>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</si>
  <si>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</si>
  <si>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</si>
  <si>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</si>
  <si>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</si>
  <si>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</si>
  <si>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</si>
  <si>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</si>
  <si>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</si>
  <si>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</si>
  <si>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</si>
  <si>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</si>
  <si>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</si>
  <si>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</si>
  <si>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</si>
  <si>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</si>
  <si>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</si>
  <si>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</si>
  <si>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</si>
  <si>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</si>
  <si>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</si>
  <si>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</si>
  <si>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</si>
  <si>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</si>
  <si>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</si>
  <si>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</si>
  <si>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</si>
  <si>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</si>
  <si>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</si>
  <si>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</si>
  <si>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</si>
  <si>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</si>
  <si>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</si>
  <si>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</si>
  <si>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</si>
  <si>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</si>
  <si>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</si>
  <si>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</si>
  <si>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</si>
  <si>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</si>
  <si>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</si>
  <si>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</si>
  <si>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</si>
  <si>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</si>
  <si>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</si>
  <si>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</si>
  <si>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</si>
  <si>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</si>
  <si>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</si>
  <si>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</si>
  <si>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</si>
  <si>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</si>
  <si>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</si>
  <si>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</si>
  <si>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</si>
  <si>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</si>
  <si>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</si>
  <si>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</si>
  <si>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</si>
  <si>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</si>
  <si>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</si>
  <si>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</si>
  <si>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</si>
  <si>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</si>
  <si>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</si>
  <si>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</si>
  <si>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</si>
  <si>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</si>
  <si>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</si>
  <si>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</si>
  <si>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</si>
  <si>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</si>
  <si>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</si>
  <si>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</si>
  <si>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</si>
  <si>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</si>
  <si>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</si>
  <si>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</si>
  <si>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</si>
  <si>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</si>
  <si>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</si>
  <si>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</si>
  <si>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</si>
  <si>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</si>
  <si>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</si>
  <si>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</si>
  <si>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</si>
  <si>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</si>
  <si>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</si>
  <si>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</si>
  <si>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</si>
  <si>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</si>
  <si>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</si>
  <si>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</si>
  <si>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</si>
  <si>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</si>
  <si>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</si>
  <si>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</si>
  <si>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</si>
  <si>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</si>
  <si>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</si>
  <si>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</si>
  <si>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</si>
  <si>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</si>
  <si>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</si>
  <si>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</si>
  <si>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</si>
  <si>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</si>
  <si>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</si>
  <si>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</si>
  <si>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</si>
  <si>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</si>
  <si>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</si>
  <si>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</si>
  <si>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</si>
  <si>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</si>
  <si>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</si>
  <si>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</si>
  <si>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</si>
  <si>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</si>
  <si>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</si>
  <si>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</si>
  <si>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</si>
  <si>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</si>
  <si>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</si>
  <si>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</si>
  <si>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</si>
  <si>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</si>
  <si>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</si>
  <si>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</si>
  <si>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</si>
  <si>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</si>
  <si>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</si>
  <si>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</si>
  <si>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</si>
  <si>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</si>
  <si>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</si>
  <si>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</si>
  <si>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</si>
  <si>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</si>
  <si>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</si>
  <si>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</si>
  <si>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</si>
  <si>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</si>
  <si>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</si>
  <si>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</si>
  <si>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</si>
  <si>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</si>
  <si>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</si>
  <si>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</si>
  <si>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</si>
  <si>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</si>
  <si>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</si>
  <si>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</si>
  <si>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</si>
  <si>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</si>
  <si>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</si>
  <si>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</si>
  <si>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</si>
  <si>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</si>
  <si>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</si>
  <si>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</si>
  <si>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</si>
  <si>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</si>
  <si>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</si>
  <si>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</si>
  <si>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</si>
  <si>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</si>
  <si>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</si>
  <si>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</si>
  <si>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</si>
  <si>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</si>
  <si>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</si>
  <si>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</si>
  <si>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</si>
  <si>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</si>
  <si>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</si>
  <si>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</si>
  <si>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</si>
  <si>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</si>
  <si>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</si>
  <si>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</si>
  <si>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</si>
  <si>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</si>
  <si>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</si>
  <si>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</si>
  <si>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</si>
  <si>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</si>
  <si>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</si>
  <si>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</si>
  <si>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</si>
  <si>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</si>
  <si>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</si>
  <si>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</si>
  <si>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</si>
  <si>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</si>
  <si>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</si>
  <si>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</si>
  <si>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</si>
  <si>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</si>
  <si>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</si>
  <si>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</si>
  <si>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</si>
  <si>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</si>
  <si>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</si>
  <si>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</si>
  <si>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</si>
  <si>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</si>
  <si>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</si>
  <si>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</si>
  <si>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</si>
  <si>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</si>
  <si>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</si>
  <si>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</si>
  <si>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</si>
  <si>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</si>
  <si>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</si>
  <si>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</si>
  <si>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</si>
  <si>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</si>
  <si>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</si>
  <si>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</si>
  <si>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</si>
  <si>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</si>
  <si>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</si>
  <si>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</si>
  <si>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</si>
  <si>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</si>
  <si>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</si>
  <si>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</si>
  <si>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</si>
  <si>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</si>
  <si>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</si>
  <si>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</si>
  <si>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</si>
  <si>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</si>
  <si>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</si>
  <si>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</si>
  <si>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</si>
  <si>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</si>
  <si>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</si>
  <si>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</si>
  <si>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</si>
  <si>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</si>
  <si>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</si>
  <si>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</si>
  <si>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</si>
  <si>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</si>
  <si>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</si>
  <si>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</si>
  <si>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</si>
  <si>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</si>
  <si>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</si>
  <si>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</si>
  <si>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</si>
  <si>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</si>
  <si>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</si>
  <si>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</si>
  <si>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</si>
  <si>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</si>
  <si>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</si>
  <si>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</si>
  <si>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</si>
  <si>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</si>
  <si>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</si>
  <si>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</si>
  <si>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</si>
  <si>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</si>
  <si>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</si>
  <si>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</si>
  <si>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</si>
  <si>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</si>
  <si>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</si>
  <si>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</si>
  <si>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</si>
  <si>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</si>
  <si>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</si>
  <si>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</si>
  <si>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</si>
  <si>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</si>
  <si>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</si>
  <si>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</si>
  <si>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</si>
  <si>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</si>
  <si>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</si>
  <si>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</si>
  <si>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</si>
  <si>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</si>
  <si>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</si>
  <si>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</si>
  <si>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</si>
  <si>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</si>
  <si>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</si>
  <si>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</si>
  <si>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</si>
  <si>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</si>
  <si>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</si>
  <si>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</si>
  <si>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</si>
  <si>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</si>
  <si>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</si>
  <si>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</si>
  <si>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</si>
  <si>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</si>
  <si>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</si>
  <si>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</si>
  <si>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</si>
  <si>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</si>
  <si>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</si>
  <si>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</si>
  <si>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</si>
  <si>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</si>
  <si>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</si>
  <si>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</si>
  <si>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</si>
  <si>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</si>
  <si>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</si>
  <si>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</si>
  <si>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</si>
  <si>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</si>
  <si>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</si>
  <si>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</si>
  <si>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</si>
  <si>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</si>
  <si>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</si>
  <si>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</si>
  <si>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</si>
  <si>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</si>
  <si>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</si>
  <si>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</si>
  <si>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</si>
  <si>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</si>
  <si>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</si>
  <si>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</si>
  <si>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</si>
  <si>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</si>
  <si>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</si>
  <si>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</si>
  <si>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</si>
  <si>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</si>
  <si>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</si>
  <si>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</si>
  <si>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</si>
  <si>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</si>
  <si>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</si>
  <si>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</si>
  <si>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</si>
  <si>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</si>
  <si>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</si>
  <si>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</si>
  <si>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</si>
  <si>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</si>
  <si>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</si>
  <si>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</si>
  <si>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</si>
  <si>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</si>
  <si>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</si>
  <si>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</si>
  <si>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</si>
  <si>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</si>
  <si>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</si>
  <si>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</si>
  <si>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</si>
  <si>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</si>
  <si>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</si>
  <si>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</si>
  <si>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</si>
  <si>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</si>
  <si>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</si>
  <si>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</si>
  <si>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</si>
  <si>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</si>
  <si>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</si>
  <si>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</si>
  <si>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</si>
  <si>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</si>
  <si>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</si>
  <si>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</si>
  <si>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</si>
  <si>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</si>
  <si>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</si>
  <si>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</si>
  <si>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</si>
  <si>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</si>
  <si>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</si>
  <si>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</si>
  <si>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</si>
  <si>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</si>
  <si>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</si>
  <si>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</si>
  <si>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</si>
  <si>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</si>
  <si>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</si>
  <si>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</si>
  <si>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</si>
  <si>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</si>
  <si>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</si>
  <si>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</si>
  <si>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</si>
  <si>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</si>
  <si>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</si>
  <si>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</si>
  <si>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</si>
  <si>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</si>
  <si>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</si>
  <si>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</si>
  <si>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</si>
  <si>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</si>
  <si>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</si>
  <si>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</si>
  <si>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</si>
  <si>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</si>
  <si>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</si>
  <si>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</si>
  <si>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</si>
  <si>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</si>
  <si>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</si>
  <si>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</si>
  <si>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</si>
  <si>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</si>
  <si>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</si>
  <si>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</si>
  <si>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</si>
  <si>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</si>
  <si>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</si>
  <si>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</si>
  <si>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</si>
  <si>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</si>
  <si>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</si>
  <si>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</si>
  <si>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</si>
  <si>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</si>
  <si>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</si>
  <si>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</si>
  <si>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</si>
  <si>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</si>
  <si>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</si>
  <si>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</si>
  <si>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</si>
  <si>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</si>
  <si>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</si>
  <si>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</si>
  <si>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</si>
  <si>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</si>
  <si>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</si>
  <si>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</si>
  <si>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</si>
  <si>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</si>
  <si>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</si>
  <si>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</si>
  <si>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</si>
  <si>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</si>
  <si>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</si>
  <si>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</si>
  <si>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</si>
  <si>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</si>
  <si>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</si>
  <si>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</si>
  <si>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</si>
  <si>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</si>
  <si>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</si>
  <si>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</si>
  <si>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</si>
  <si>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</si>
  <si>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</si>
  <si>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</si>
  <si>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</si>
  <si>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</si>
  <si>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</si>
  <si>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</si>
  <si>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</si>
  <si>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</si>
  <si>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</si>
  <si>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</si>
  <si>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</si>
  <si>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</si>
  <si>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</si>
  <si>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</si>
  <si>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</si>
  <si>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</si>
  <si>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</si>
  <si>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</si>
  <si>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</si>
  <si>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</si>
  <si>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</si>
  <si>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</si>
  <si>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</si>
  <si>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</si>
  <si>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</si>
  <si>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</si>
  <si>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</si>
  <si>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</si>
  <si>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</si>
  <si>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</si>
  <si>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</si>
  <si>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</si>
  <si>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</si>
  <si>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</si>
  <si>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</si>
  <si>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</si>
  <si>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</si>
  <si>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</si>
  <si>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</si>
  <si>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</si>
  <si>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</si>
  <si>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</si>
  <si>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</si>
  <si>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</si>
  <si>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</si>
  <si>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</si>
  <si>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</si>
  <si>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</si>
  <si>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</si>
  <si>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</si>
  <si>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</si>
  <si>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</si>
  <si>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</si>
  <si>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</si>
  <si>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</si>
  <si>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</si>
  <si>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</si>
  <si>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</si>
  <si>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</si>
  <si>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</si>
  <si>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</si>
  <si>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</si>
  <si>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</si>
  <si>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</si>
  <si>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</si>
  <si>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</si>
  <si>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</si>
  <si>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</si>
  <si>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</si>
  <si>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</si>
  <si>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</si>
  <si>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</si>
  <si>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</si>
  <si>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</si>
  <si>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</si>
  <si>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</si>
  <si>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</si>
  <si>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</si>
  <si>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</si>
  <si>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</si>
  <si>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</si>
  <si>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</si>
  <si>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</si>
  <si>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</si>
  <si>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</si>
  <si>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</si>
  <si>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</si>
  <si>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</si>
  <si>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</si>
  <si>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</si>
  <si>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</si>
  <si>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</si>
  <si>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</si>
  <si>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</si>
  <si>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</si>
  <si>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</si>
  <si>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</si>
  <si>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</si>
  <si>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</si>
  <si>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</si>
  <si>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</si>
  <si>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</si>
  <si>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</si>
  <si>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</si>
  <si>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</si>
  <si>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</si>
  <si>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</si>
  <si>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</si>
  <si>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</si>
  <si>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</si>
  <si>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</si>
  <si>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</si>
  <si>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</si>
  <si>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</si>
  <si>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</si>
  <si>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</si>
  <si>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</si>
  <si>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</si>
  <si>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</si>
  <si>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</si>
  <si>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</si>
  <si>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</si>
  <si>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</si>
  <si>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</si>
  <si>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</si>
  <si>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</si>
  <si>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</si>
  <si>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</si>
  <si>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</si>
  <si>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</si>
  <si>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</si>
  <si>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</si>
  <si>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</si>
  <si>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</si>
  <si>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</si>
  <si>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</si>
  <si>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</si>
  <si>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</si>
  <si>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</si>
  <si>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</si>
  <si>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</si>
  <si>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</si>
  <si>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</si>
  <si>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</si>
  <si>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</si>
  <si>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</si>
  <si>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</si>
  <si>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</si>
  <si>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</si>
  <si>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</si>
  <si>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</si>
  <si>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</si>
  <si>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</si>
  <si>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</si>
  <si>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</si>
  <si>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</si>
  <si>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</si>
  <si>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</si>
  <si>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</si>
  <si>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</si>
  <si>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</si>
  <si>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</si>
  <si>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</si>
  <si>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</si>
  <si>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</si>
  <si>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</si>
  <si>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</si>
  <si>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</si>
  <si>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</si>
  <si>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</si>
  <si>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</si>
  <si>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</si>
  <si>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</si>
  <si>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</si>
  <si>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</si>
  <si>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</si>
  <si>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</si>
  <si>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</si>
  <si>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</si>
  <si>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</si>
  <si>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</si>
  <si>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</si>
  <si>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</si>
  <si>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</si>
  <si>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</si>
  <si>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</si>
  <si>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</si>
  <si>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</si>
  <si>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</si>
  <si>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</si>
  <si>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</si>
  <si>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</si>
  <si>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</si>
  <si>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</si>
  <si>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</si>
  <si>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</si>
  <si>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</si>
  <si>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</si>
  <si>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</si>
  <si>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</si>
  <si>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</si>
  <si>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</si>
  <si>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</si>
  <si>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</si>
  <si>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</si>
  <si>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</si>
  <si>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</si>
  <si>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</si>
  <si>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</si>
  <si>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</si>
  <si>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</si>
  <si>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</si>
  <si>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</si>
  <si>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</si>
  <si>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</si>
  <si>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</si>
  <si>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</si>
  <si>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</si>
  <si>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</si>
  <si>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</si>
  <si>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</si>
  <si>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</si>
  <si>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</si>
  <si>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</si>
  <si>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</si>
  <si>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</si>
  <si>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</si>
  <si>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</si>
  <si>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</si>
  <si>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</si>
  <si>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</si>
  <si>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</si>
  <si>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</si>
  <si>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</si>
  <si>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</si>
  <si>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</si>
  <si>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</si>
  <si>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</si>
  <si>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</si>
  <si>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</si>
  <si>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</si>
  <si>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</si>
  <si>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</si>
  <si>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</si>
  <si>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</si>
  <si>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</si>
  <si>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</si>
  <si>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</si>
  <si>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</si>
  <si>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</si>
  <si>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</si>
  <si>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</si>
  <si>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</si>
  <si>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</si>
  <si>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</si>
  <si>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</si>
  <si>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</si>
  <si>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</si>
  <si>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</si>
  <si>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</si>
  <si>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</si>
  <si>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</si>
  <si>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</si>
  <si>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</si>
  <si>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</si>
  <si>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</si>
  <si>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</si>
  <si>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</si>
  <si>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</si>
  <si>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</si>
  <si>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</si>
  <si>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</si>
  <si>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</si>
  <si>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</si>
  <si>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</si>
  <si>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</si>
  <si>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</si>
  <si>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</si>
  <si>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</si>
  <si>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</si>
  <si>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</si>
  <si>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</si>
  <si>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</si>
  <si>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</si>
  <si>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</si>
  <si>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</si>
  <si>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</si>
  <si>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</si>
  <si>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</si>
  <si>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</si>
  <si>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</si>
  <si>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</si>
  <si>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</si>
  <si>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</si>
  <si>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</si>
  <si>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</si>
  <si>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</si>
  <si>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</si>
  <si>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</si>
  <si>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</si>
  <si>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</si>
  <si>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</si>
  <si>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</si>
  <si>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</si>
  <si>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</si>
  <si>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</si>
  <si>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</si>
  <si>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</si>
  <si>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</si>
  <si>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</si>
  <si>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</si>
  <si>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</si>
  <si>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</si>
  <si>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</si>
  <si>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</si>
  <si>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</si>
  <si>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</si>
  <si>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</si>
  <si>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</si>
  <si>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</si>
  <si>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</si>
  <si>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</si>
  <si>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</si>
  <si>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</si>
  <si>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</si>
  <si>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</si>
  <si>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</si>
  <si>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</si>
  <si>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</si>
  <si>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</si>
  <si>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</si>
  <si>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</si>
  <si>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</si>
  <si>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</si>
  <si>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</si>
  <si>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</si>
  <si>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</si>
  <si>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</si>
  <si>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</si>
  <si>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</si>
  <si>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</si>
  <si>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</si>
  <si>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</si>
  <si>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</si>
  <si>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</si>
  <si>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</si>
  <si>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</si>
  <si>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</si>
  <si>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</si>
  <si>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</si>
  <si>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</si>
  <si>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</si>
  <si>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</si>
  <si>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</si>
  <si>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</si>
  <si>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</si>
  <si>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</si>
  <si>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</si>
  <si>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</si>
  <si>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</si>
  <si>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</si>
  <si>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</si>
  <si>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</si>
  <si>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</si>
  <si>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</si>
  <si>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</si>
  <si>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</si>
  <si>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</si>
  <si>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</si>
  <si>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</si>
  <si>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</si>
  <si>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</si>
  <si>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</si>
  <si>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</si>
  <si>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</si>
  <si>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</si>
  <si>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</si>
  <si>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</si>
  <si>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</si>
  <si>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</si>
  <si>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</si>
  <si>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</si>
  <si>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</si>
  <si>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</si>
  <si>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</si>
  <si>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</si>
  <si>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</si>
  <si>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</si>
  <si>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</si>
  <si>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</si>
  <si>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</si>
  <si>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</si>
  <si>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</si>
  <si>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</si>
  <si>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</si>
  <si>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</si>
  <si>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</si>
  <si>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</si>
  <si>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</si>
  <si>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</si>
  <si>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</si>
  <si>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</si>
  <si>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</si>
  <si>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</si>
  <si>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</si>
  <si>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</si>
  <si>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</si>
  <si>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</si>
  <si>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</si>
  <si>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</si>
  <si>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</si>
  <si>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</si>
  <si>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</si>
  <si>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</si>
  <si>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</si>
  <si>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</si>
  <si>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</si>
  <si>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</si>
  <si>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</si>
  <si>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</si>
  <si>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</si>
  <si>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</si>
  <si>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</si>
  <si>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</si>
  <si>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</si>
  <si>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</si>
  <si>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</si>
  <si>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</si>
  <si>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</si>
  <si>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</si>
  <si>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</si>
  <si>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</si>
  <si>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</si>
  <si>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</si>
  <si>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</si>
  <si>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</si>
  <si>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</si>
  <si>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</si>
  <si>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</si>
  <si>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</si>
  <si>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</si>
  <si>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</si>
  <si>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</si>
  <si>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</si>
  <si>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</si>
  <si>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</si>
  <si>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</si>
  <si>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</si>
  <si>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</si>
  <si>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</si>
  <si>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</si>
  <si>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</si>
  <si>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</si>
  <si>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</si>
  <si>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</si>
  <si>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</si>
  <si>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</si>
  <si>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</si>
  <si>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</si>
  <si>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</si>
  <si>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</si>
  <si>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</si>
  <si>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</si>
  <si>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</si>
  <si>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</si>
  <si>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</si>
  <si>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</si>
  <si>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</si>
  <si>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</si>
  <si>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</si>
  <si>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</si>
  <si>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</si>
  <si>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</si>
  <si>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</si>
  <si>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</si>
  <si>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</si>
  <si>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</si>
  <si>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</si>
  <si>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</si>
  <si>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</si>
  <si>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</si>
  <si>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</si>
  <si>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</si>
  <si>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</si>
  <si>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</si>
  <si>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</si>
  <si>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</si>
  <si>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</si>
  <si>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</si>
  <si>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</si>
  <si>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</si>
  <si>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</si>
  <si>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</si>
  <si>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</si>
  <si>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</si>
  <si>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</si>
  <si>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</si>
  <si>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</si>
  <si>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</si>
  <si>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</si>
  <si>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</si>
  <si>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</si>
  <si>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</si>
  <si>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</si>
  <si>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</si>
  <si>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</si>
  <si>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</si>
  <si>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</si>
  <si>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</si>
  <si>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</si>
  <si>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</si>
  <si>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</si>
  <si>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</si>
  <si>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</si>
  <si>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</si>
  <si>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</si>
  <si>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</si>
  <si>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</si>
  <si>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</si>
  <si>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</si>
  <si>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</si>
  <si>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</si>
  <si>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</si>
  <si>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</si>
  <si>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</si>
  <si>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</si>
  <si>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</si>
  <si>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</si>
  <si>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</si>
  <si>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</si>
  <si>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</si>
  <si>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</si>
  <si>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</si>
  <si>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</si>
  <si>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</si>
  <si>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</si>
  <si>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</si>
  <si>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</si>
  <si>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</si>
  <si>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</si>
  <si>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</si>
  <si>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</si>
  <si>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</si>
  <si>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</si>
  <si>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</si>
  <si>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</si>
  <si>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</si>
  <si>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</si>
  <si>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</si>
  <si>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</si>
  <si>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</si>
  <si>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</si>
  <si>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</si>
  <si>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</si>
  <si>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</si>
  <si>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</si>
  <si>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</si>
  <si>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</si>
  <si>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</si>
  <si>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</si>
  <si>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</si>
  <si>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</si>
  <si>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</si>
  <si>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</si>
  <si>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</si>
  <si>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</si>
  <si>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</si>
  <si>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</si>
  <si>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</si>
  <si>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</si>
  <si>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</si>
  <si>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</si>
  <si>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</si>
  <si>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</si>
  <si>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</si>
  <si>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</si>
  <si>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</si>
  <si>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</si>
  <si>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</si>
  <si>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</si>
  <si>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</si>
  <si>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</si>
  <si>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</si>
  <si>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</si>
  <si>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</si>
  <si>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</si>
  <si>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</si>
  <si>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</si>
  <si>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</si>
  <si>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</si>
  <si>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</si>
  <si>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</si>
  <si>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</si>
  <si>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</si>
  <si>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</si>
  <si>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</si>
  <si>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</si>
  <si>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</si>
  <si>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</si>
  <si>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</si>
  <si>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</si>
  <si>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</si>
  <si>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</si>
  <si>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</si>
  <si>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</si>
  <si>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</si>
  <si>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</si>
  <si>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</si>
  <si>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</si>
  <si>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</si>
  <si>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</si>
  <si>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</si>
  <si>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</si>
  <si>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</si>
  <si>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</si>
  <si>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</si>
  <si>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</si>
  <si>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</si>
  <si>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</si>
  <si>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</si>
  <si>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</si>
  <si>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</si>
  <si>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</si>
  <si>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</si>
  <si>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</si>
  <si>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</si>
  <si>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</si>
  <si>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</si>
  <si>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</si>
  <si>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</si>
  <si>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</si>
  <si>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</si>
  <si>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</si>
  <si>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</si>
  <si>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</si>
  <si>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</si>
  <si>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</si>
  <si>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</si>
  <si>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</si>
  <si>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</si>
  <si>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</si>
  <si>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</si>
  <si>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</si>
  <si>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</si>
  <si>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</si>
  <si>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</si>
  <si>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</si>
  <si>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</si>
  <si>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</si>
  <si>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</si>
  <si>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</si>
  <si>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</si>
  <si>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</si>
  <si>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</si>
  <si>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</si>
  <si>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</si>
  <si>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</si>
  <si>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</si>
  <si>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</si>
  <si>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</si>
  <si>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</si>
  <si>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</si>
  <si>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</si>
  <si>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</si>
  <si>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</si>
  <si>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</si>
  <si>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</si>
  <si>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</si>
  <si>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</si>
  <si>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</si>
  <si>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</si>
  <si>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</si>
  <si>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</si>
  <si>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</si>
  <si>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</si>
  <si>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</si>
  <si>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</si>
  <si>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</si>
  <si>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</si>
  <si>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</si>
  <si>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</si>
  <si>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</si>
  <si>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</si>
  <si>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</si>
  <si>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</si>
  <si>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</si>
  <si>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</si>
  <si>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</si>
  <si>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</si>
  <si>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</si>
  <si>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</si>
  <si>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</si>
  <si>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</si>
  <si>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</si>
  <si>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</si>
  <si>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</si>
  <si>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</si>
  <si>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</si>
  <si>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</si>
  <si>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</si>
  <si>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</si>
  <si>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</si>
  <si>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</si>
  <si>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</si>
  <si>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</si>
  <si>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</si>
  <si>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</si>
  <si>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</si>
  <si>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</si>
  <si>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</si>
  <si>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</si>
  <si>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</si>
  <si>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</si>
  <si>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</si>
  <si>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</si>
  <si>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</si>
  <si>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</si>
  <si>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</si>
  <si>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</si>
  <si>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</si>
  <si>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</si>
  <si>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</si>
  <si>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</si>
  <si>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</si>
  <si>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</si>
  <si>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</si>
  <si>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</si>
  <si>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</si>
  <si>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</si>
  <si>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</si>
  <si>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</si>
  <si>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</si>
  <si>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</si>
  <si>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</si>
  <si>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</si>
  <si>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</si>
  <si>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</si>
  <si>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</si>
  <si>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</si>
  <si>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</si>
  <si>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</si>
  <si>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</si>
  <si>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</si>
  <si>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</si>
  <si>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</si>
  <si>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</si>
  <si>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</si>
  <si>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</si>
  <si>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</si>
  <si>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</si>
  <si>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</si>
  <si>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</si>
  <si>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</si>
  <si>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</si>
  <si>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</si>
  <si>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</si>
  <si>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</si>
  <si>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</si>
  <si>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</si>
  <si>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</si>
  <si>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</si>
  <si>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</si>
  <si>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</si>
  <si>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</si>
  <si>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</si>
  <si>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</si>
  <si>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</si>
  <si>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</si>
  <si>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</si>
  <si>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</si>
  <si>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</si>
  <si>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</si>
  <si>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</si>
  <si>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</si>
  <si>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</si>
  <si>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</si>
  <si>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</si>
  <si>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</si>
  <si>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</si>
  <si>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</si>
  <si>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</si>
  <si>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</si>
  <si>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</si>
  <si>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</si>
  <si>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</si>
  <si>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</si>
  <si>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</si>
  <si>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</si>
  <si>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</si>
  <si>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</si>
  <si>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</si>
  <si>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</si>
  <si>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</si>
  <si>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</si>
  <si>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</si>
  <si>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</si>
  <si>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</si>
  <si>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</si>
  <si>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</si>
  <si>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</si>
  <si>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</si>
  <si>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</si>
  <si>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</si>
  <si>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</si>
  <si>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</si>
  <si>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</si>
  <si>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</si>
  <si>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</si>
  <si>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</si>
  <si>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</si>
  <si>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</si>
  <si>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</si>
  <si>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</si>
  <si>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</si>
  <si>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</si>
  <si>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</si>
  <si>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</si>
  <si>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</si>
  <si>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</si>
  <si>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</si>
  <si>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</si>
  <si>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</si>
  <si>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</si>
  <si>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</si>
  <si>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</si>
  <si>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</si>
  <si>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</si>
  <si>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</si>
  <si>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</si>
  <si>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</si>
  <si>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</si>
  <si>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</si>
  <si>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</si>
  <si>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</si>
  <si>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</si>
  <si>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</si>
  <si>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</si>
  <si>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</si>
  <si>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</si>
  <si>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</si>
  <si>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</si>
  <si>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</si>
  <si>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</si>
  <si>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</si>
  <si>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</si>
  <si>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</si>
  <si>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</si>
  <si>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</si>
  <si>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</si>
  <si>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</si>
  <si>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</si>
  <si>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</si>
  <si>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</si>
  <si>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</si>
  <si>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</si>
  <si>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</si>
  <si>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</si>
  <si>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</si>
  <si>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</si>
  <si>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</si>
  <si>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</si>
  <si>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</si>
  <si>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</si>
  <si>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</si>
  <si>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</si>
  <si>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</si>
  <si>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</si>
  <si>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</si>
  <si>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</si>
  <si>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</si>
  <si>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</si>
  <si>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</si>
  <si>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</si>
  <si>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</si>
  <si>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</si>
  <si>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</si>
  <si>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</si>
  <si>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</si>
  <si>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</si>
  <si>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</si>
  <si>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</si>
  <si>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</si>
  <si>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</si>
  <si>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</si>
  <si>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</si>
  <si>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</si>
  <si>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</si>
  <si>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</si>
  <si>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</si>
  <si>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</si>
  <si>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</si>
  <si>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</si>
  <si>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</si>
  <si>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</si>
  <si>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</si>
  <si>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</si>
  <si>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</si>
  <si>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</si>
  <si>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</si>
  <si>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</si>
  <si>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</si>
  <si>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</si>
  <si>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</si>
  <si>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</si>
  <si>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</si>
  <si>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</si>
  <si>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</si>
  <si>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</si>
  <si>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</si>
  <si>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</si>
  <si>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</si>
  <si>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</si>
  <si>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</si>
  <si>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</si>
  <si>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</si>
  <si>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</si>
  <si>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</si>
  <si>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</si>
  <si>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</si>
  <si>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</si>
  <si>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</si>
  <si>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</si>
  <si>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</si>
  <si>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</si>
  <si>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</si>
  <si>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</si>
  <si>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</si>
  <si>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</si>
  <si>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</si>
  <si>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</si>
  <si>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</si>
  <si>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</si>
  <si>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</si>
  <si>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</si>
  <si>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</si>
  <si>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</si>
  <si>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</si>
  <si>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</si>
  <si>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</si>
  <si>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</si>
  <si>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</si>
  <si>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</si>
  <si>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</si>
  <si>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</si>
  <si>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</si>
  <si>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</si>
  <si>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</si>
  <si>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</si>
  <si>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</si>
  <si>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</si>
  <si>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</si>
  <si>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</si>
  <si>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</si>
  <si>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</si>
  <si>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</si>
  <si>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</si>
  <si>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</si>
  <si>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</si>
  <si>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</si>
  <si>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</si>
  <si>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</si>
  <si>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</si>
  <si>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</si>
  <si>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</si>
  <si>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</si>
  <si>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</si>
  <si>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</si>
  <si>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</si>
  <si>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</si>
  <si>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</si>
  <si>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</si>
  <si>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</si>
  <si>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</si>
  <si>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</si>
  <si>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</si>
  <si>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</si>
  <si>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</si>
  <si>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</si>
  <si>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</si>
  <si>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</si>
  <si>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</si>
  <si>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</si>
  <si>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</si>
  <si>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</si>
  <si>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</si>
  <si>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</si>
  <si>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</si>
  <si>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</si>
  <si>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</si>
  <si>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</si>
  <si>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</si>
  <si>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</si>
  <si>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</si>
  <si>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</si>
  <si>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</si>
  <si>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</si>
  <si>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</si>
  <si>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</si>
  <si>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</si>
  <si>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</si>
  <si>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</si>
  <si>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</si>
  <si>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</si>
  <si>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</si>
  <si>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</si>
  <si>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</si>
  <si>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</si>
  <si>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</si>
  <si>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</si>
  <si>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</si>
  <si>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</si>
  <si>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</si>
  <si>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</si>
  <si>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</si>
  <si>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</si>
  <si>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</si>
  <si>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</si>
  <si>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</si>
  <si>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</si>
  <si>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</si>
  <si>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</si>
  <si>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</si>
  <si>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</si>
  <si>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</si>
  <si>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</si>
  <si>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</si>
  <si>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</si>
  <si>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</si>
  <si>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</si>
  <si>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</si>
  <si>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</si>
  <si>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</si>
  <si>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</si>
  <si>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</si>
  <si>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</si>
  <si>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</si>
  <si>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</si>
  <si>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</si>
  <si>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</si>
  <si>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</si>
  <si>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</si>
  <si>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</si>
  <si>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</si>
  <si>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</si>
  <si>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</si>
  <si>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</si>
  <si>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</si>
  <si>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</si>
  <si>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</si>
  <si>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</si>
  <si>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</si>
  <si>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</si>
  <si>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</si>
  <si>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</si>
  <si>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</si>
  <si>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</si>
  <si>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</si>
  <si>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</si>
  <si>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</si>
  <si>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</si>
  <si>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</si>
  <si>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</si>
  <si>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</si>
  <si>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</si>
  <si>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</si>
  <si>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</si>
  <si>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</si>
  <si>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</si>
  <si>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</si>
  <si>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</si>
  <si>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</si>
  <si>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</si>
  <si>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</si>
  <si>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</si>
  <si>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</si>
  <si>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</si>
  <si>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</si>
  <si>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</si>
  <si>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</si>
  <si>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</si>
  <si>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</si>
  <si>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</si>
  <si>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</si>
  <si>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</si>
  <si>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</si>
  <si>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</si>
  <si>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</si>
  <si>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</si>
  <si>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</si>
  <si>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</si>
  <si>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</si>
  <si>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</si>
  <si>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</si>
  <si>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</si>
  <si>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</si>
  <si>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</si>
  <si>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</si>
  <si>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</si>
  <si>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</si>
  <si>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</si>
  <si>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</si>
  <si>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</si>
  <si>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</si>
  <si>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</si>
  <si>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</si>
  <si>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</si>
  <si>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</si>
  <si>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</si>
  <si>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</si>
  <si>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</si>
  <si>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</si>
  <si>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</si>
  <si>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</si>
  <si>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</si>
  <si>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</si>
  <si>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</si>
  <si>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</si>
  <si>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</si>
  <si>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</si>
  <si>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</si>
  <si>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</si>
  <si>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</si>
  <si>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</si>
  <si>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</si>
  <si>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</si>
  <si>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</si>
  <si>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</si>
  <si>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</si>
  <si>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</si>
  <si>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</si>
  <si>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</si>
  <si>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</si>
  <si>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</si>
  <si>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</si>
  <si>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</si>
  <si>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</si>
  <si>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</si>
  <si>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</si>
  <si>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</si>
  <si>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</si>
  <si>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</si>
  <si>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</si>
  <si>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</si>
  <si>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</si>
  <si>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</si>
  <si>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</si>
  <si>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</si>
  <si>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</si>
  <si>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</si>
  <si>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</si>
  <si>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</si>
  <si>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</si>
  <si>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</si>
  <si>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</si>
  <si>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</si>
  <si>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</si>
  <si>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</si>
  <si>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</si>
  <si>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</si>
  <si>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</si>
  <si>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</si>
  <si>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</si>
  <si>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</si>
  <si>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</si>
  <si>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</si>
  <si>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</si>
  <si>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</si>
  <si>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</si>
  <si>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</si>
  <si>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</si>
  <si>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</si>
  <si>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</si>
  <si>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</si>
  <si>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</si>
  <si>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</si>
  <si>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</si>
  <si>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</si>
  <si>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</si>
  <si>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</si>
  <si>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</si>
  <si>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</si>
  <si>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</si>
  <si>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</si>
  <si>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</si>
  <si>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</si>
  <si>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</si>
  <si>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</si>
  <si>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</si>
  <si>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</si>
  <si>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</si>
  <si>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</si>
  <si>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</si>
  <si>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</si>
  <si>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</si>
  <si>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</si>
  <si>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</si>
  <si>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</si>
  <si>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</si>
  <si>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</si>
  <si>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</si>
  <si>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</si>
  <si>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</si>
  <si>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</si>
  <si>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</si>
  <si>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</si>
  <si>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</si>
  <si>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</si>
  <si>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</si>
  <si>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</si>
  <si>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</si>
  <si>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</si>
  <si>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</si>
  <si>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</si>
  <si>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</si>
  <si>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</si>
  <si>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</si>
  <si>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</si>
  <si>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</si>
  <si>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</si>
  <si>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</si>
  <si>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</si>
  <si>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</si>
  <si>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</si>
  <si>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</si>
  <si>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</si>
  <si>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</si>
  <si>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</si>
  <si>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</si>
  <si>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</si>
  <si>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</si>
  <si>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</si>
  <si>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</si>
  <si>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</si>
  <si>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</si>
  <si>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</si>
  <si>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</si>
  <si>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</si>
  <si>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</si>
  <si>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</si>
  <si>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</si>
  <si>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</si>
  <si>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</si>
  <si>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</si>
  <si>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</si>
  <si>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</si>
  <si>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</si>
  <si>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</si>
  <si>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</si>
  <si>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</si>
  <si>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</si>
  <si>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</si>
  <si>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</si>
  <si>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</si>
  <si>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</si>
  <si>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</si>
  <si>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</si>
  <si>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</si>
  <si>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</si>
  <si>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</si>
  <si>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</si>
  <si>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</si>
  <si>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</si>
  <si>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</si>
  <si>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</si>
  <si>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</si>
  <si>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</si>
  <si>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</si>
  <si>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</si>
  <si>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</si>
  <si>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</si>
  <si>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</si>
  <si>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</si>
  <si>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</si>
  <si>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</si>
  <si>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</si>
  <si>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</si>
  <si>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</si>
  <si>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</si>
  <si>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</si>
  <si>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</si>
  <si>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</si>
  <si>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</si>
  <si>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</si>
  <si>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</si>
  <si>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</si>
  <si>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</si>
  <si>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</si>
  <si>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</si>
  <si>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</si>
  <si>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</si>
  <si>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</si>
  <si>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</si>
  <si>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</si>
  <si>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</si>
  <si>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</si>
  <si>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</si>
  <si>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</si>
  <si>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</si>
  <si>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</si>
  <si>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</si>
  <si>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</si>
  <si>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</si>
  <si>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</si>
  <si>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</si>
  <si>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</si>
  <si>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</si>
  <si>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</si>
  <si>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</si>
  <si>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</si>
  <si>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</si>
  <si>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</si>
  <si>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</si>
  <si>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</si>
  <si>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</si>
  <si>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</si>
  <si>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</si>
  <si>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</si>
  <si>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</si>
  <si>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</si>
  <si>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</si>
  <si>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</si>
  <si>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</si>
  <si>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</si>
  <si>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</si>
  <si>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</si>
  <si>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</si>
  <si>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</si>
  <si>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</si>
  <si>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</si>
  <si>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</si>
  <si>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</si>
  <si>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</si>
  <si>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</si>
  <si>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</si>
  <si>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</si>
  <si>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</si>
  <si>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</si>
  <si>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</si>
  <si>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</si>
  <si>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</si>
  <si>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</si>
  <si>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</si>
  <si>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</si>
  <si>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</si>
  <si>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</si>
  <si>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</si>
  <si>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</si>
  <si>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</si>
  <si>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</si>
  <si>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</si>
  <si>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</si>
  <si>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</si>
  <si>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</si>
  <si>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</si>
  <si>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</si>
  <si>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</si>
  <si>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</si>
  <si>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</si>
  <si>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</si>
  <si>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</si>
  <si>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</si>
  <si>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</si>
  <si>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</si>
  <si>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</si>
  <si>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</si>
  <si>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</si>
  <si>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</si>
  <si>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</si>
  <si>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</si>
  <si>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</si>
  <si>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</si>
  <si>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</si>
  <si>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</si>
  <si>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</si>
  <si>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</si>
  <si>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</si>
  <si>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</si>
  <si>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</si>
  <si>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</si>
  <si>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</si>
  <si>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</si>
  <si>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</si>
  <si>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</si>
  <si>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</si>
  <si>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</si>
  <si>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</si>
  <si>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</si>
  <si>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</si>
  <si>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</si>
  <si>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</si>
  <si>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</si>
  <si>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</si>
  <si>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</si>
  <si>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</si>
  <si>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</si>
  <si>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</si>
  <si>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</si>
  <si>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</si>
  <si>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</si>
  <si>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</si>
  <si>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</si>
  <si>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</si>
  <si>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</si>
  <si>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</si>
  <si>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</si>
  <si>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</si>
  <si>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</si>
  <si>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</si>
  <si>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</si>
  <si>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</si>
  <si>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</si>
  <si>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</si>
  <si>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</si>
  <si>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</si>
  <si>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</si>
  <si>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</si>
  <si>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</si>
  <si>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</si>
  <si>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</si>
  <si>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</si>
  <si>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</si>
  <si>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</si>
  <si>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</si>
  <si>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</si>
  <si>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</si>
  <si>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</si>
  <si>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</si>
  <si>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</si>
  <si>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</si>
  <si>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</si>
  <si>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</si>
  <si>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</si>
  <si>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</si>
  <si>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</si>
  <si>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</si>
  <si>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</si>
  <si>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</si>
  <si>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</si>
  <si>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</si>
  <si>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</si>
  <si>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</si>
  <si>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</si>
  <si>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</si>
  <si>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</si>
  <si>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</si>
  <si>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</si>
  <si>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</si>
  <si>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</si>
  <si>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</si>
  <si>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</si>
  <si>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</si>
  <si>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</si>
  <si>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</si>
  <si>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</si>
  <si>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</si>
  <si>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</si>
  <si>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</si>
  <si>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</si>
  <si>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</si>
  <si>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</si>
  <si>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</si>
  <si>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</si>
  <si>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</si>
  <si>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</si>
  <si>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</si>
  <si>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</si>
  <si>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</si>
  <si>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</si>
  <si>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</si>
  <si>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</si>
  <si>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</si>
  <si>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</si>
  <si>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</si>
  <si>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</si>
  <si>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</si>
  <si>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</si>
  <si>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</si>
  <si>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</si>
  <si>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</si>
  <si>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</si>
  <si>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</si>
  <si>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</si>
  <si>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</si>
  <si>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</si>
  <si>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</si>
  <si>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</si>
  <si>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</si>
  <si>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</si>
  <si>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</si>
  <si>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</si>
  <si>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</si>
  <si>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</si>
  <si>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</si>
  <si>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</si>
  <si>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</si>
  <si>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</si>
  <si>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</si>
  <si>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</si>
  <si>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</si>
  <si>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</si>
  <si>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</si>
  <si>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</si>
  <si>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</si>
  <si>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</si>
  <si>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</si>
  <si>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</si>
  <si>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</si>
  <si>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</si>
  <si>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</si>
  <si>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</si>
  <si>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</si>
  <si>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</si>
  <si>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</si>
  <si>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</si>
  <si>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</si>
  <si>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</si>
  <si>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</si>
  <si>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</si>
  <si>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</si>
  <si>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</si>
  <si>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</si>
  <si>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</si>
  <si>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</si>
  <si>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</si>
  <si>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</si>
  <si>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</si>
  <si>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</si>
  <si>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</si>
  <si>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</si>
  <si>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</si>
  <si>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</si>
  <si>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</si>
  <si>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</si>
  <si>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</si>
  <si>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</si>
  <si>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</si>
  <si>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</si>
  <si>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</si>
  <si>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</si>
  <si>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</si>
  <si>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</si>
  <si>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</si>
  <si>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</si>
  <si>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</si>
  <si>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</si>
  <si>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</si>
  <si>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</si>
  <si>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</si>
  <si>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</si>
  <si>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</si>
  <si>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</si>
  <si>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</si>
  <si>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</si>
  <si>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</si>
  <si>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</si>
  <si>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</si>
  <si>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</si>
  <si>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</si>
  <si>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</si>
  <si>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</si>
  <si>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</si>
  <si>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</si>
  <si>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</si>
  <si>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</si>
  <si>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</si>
  <si>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</si>
  <si>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</si>
  <si>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</si>
  <si>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</si>
  <si>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</si>
  <si>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</si>
  <si>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</si>
  <si>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</si>
  <si>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</si>
  <si>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</si>
  <si>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</si>
  <si>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</si>
  <si>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</si>
  <si>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</si>
  <si>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</si>
  <si>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</si>
  <si>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</si>
  <si>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</si>
  <si>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</si>
  <si>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</si>
  <si>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</si>
  <si>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</si>
  <si>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</si>
  <si>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</si>
  <si>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</si>
  <si>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</si>
  <si>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</si>
  <si>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</si>
  <si>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</si>
  <si>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</si>
  <si>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</si>
  <si>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</si>
  <si>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</si>
  <si>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</si>
  <si>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</si>
  <si>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</si>
  <si>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</si>
  <si>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</si>
  <si>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</si>
  <si>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</si>
  <si>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</si>
  <si>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</si>
  <si>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</si>
  <si>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</si>
  <si>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</si>
  <si>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</si>
  <si>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</si>
  <si>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</si>
  <si>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</si>
  <si>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</si>
  <si>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</si>
  <si>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</si>
  <si>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</si>
  <si>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</si>
  <si>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</si>
  <si>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</si>
  <si>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</si>
  <si>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</si>
  <si>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</si>
  <si>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</si>
  <si>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</si>
  <si>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</si>
  <si>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</si>
  <si>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</si>
  <si>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</si>
  <si>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</si>
  <si>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</si>
  <si>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</si>
  <si>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</si>
  <si>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</si>
  <si>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</si>
  <si>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</si>
  <si>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</si>
  <si>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</si>
  <si>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</si>
  <si>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</si>
  <si>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</si>
  <si>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</si>
  <si>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</si>
  <si>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</si>
  <si>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</si>
  <si>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</si>
  <si>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</si>
  <si>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</si>
  <si>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</si>
  <si>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</si>
  <si>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</si>
  <si>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</si>
  <si>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</si>
  <si>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</si>
  <si>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</si>
  <si>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</si>
  <si>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</si>
  <si>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</si>
  <si>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</si>
  <si>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</si>
  <si>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</si>
  <si>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</si>
  <si>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</si>
  <si>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</si>
  <si>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</si>
  <si>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</si>
  <si>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</si>
  <si>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</si>
  <si>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</si>
  <si>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</si>
  <si>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</si>
  <si>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</si>
  <si>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</si>
  <si>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</si>
  <si>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</si>
  <si>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</si>
  <si>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</si>
  <si>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</si>
  <si>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</si>
  <si>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</si>
  <si>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</si>
  <si>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</si>
  <si>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</si>
  <si>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</si>
  <si>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</si>
  <si>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</si>
  <si>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</si>
  <si>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</si>
  <si>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</si>
  <si>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</si>
  <si>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</si>
  <si>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</si>
  <si>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</si>
  <si>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</si>
  <si>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</si>
  <si>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</si>
  <si>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</si>
  <si>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</si>
  <si>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</si>
  <si>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</si>
  <si>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</si>
  <si>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</si>
  <si>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</si>
  <si>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</si>
  <si>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</si>
  <si>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</si>
  <si>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</si>
  <si>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</si>
  <si>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</si>
  <si>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</si>
  <si>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</si>
  <si>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</si>
  <si>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</si>
  <si>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</si>
  <si>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</si>
  <si>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</si>
  <si>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</si>
  <si>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</si>
  <si>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</si>
  <si>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</si>
  <si>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</si>
  <si>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</si>
  <si>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</si>
  <si>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</si>
  <si>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</si>
  <si>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</si>
  <si>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</si>
  <si>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</si>
  <si>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</si>
  <si>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</si>
  <si>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</si>
  <si>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</si>
  <si>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</si>
  <si>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</si>
  <si>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</si>
  <si>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</si>
  <si>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</si>
  <si>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</si>
  <si>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</si>
  <si>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</si>
  <si>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</si>
  <si>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</si>
  <si>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</si>
  <si>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</si>
  <si>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</si>
  <si>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</si>
  <si>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</si>
  <si>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</si>
  <si>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</si>
  <si>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</si>
  <si>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</si>
  <si>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</si>
  <si>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</si>
  <si>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</si>
  <si>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</si>
  <si>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</si>
  <si>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</si>
  <si>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</si>
  <si>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</si>
  <si>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</si>
  <si>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</si>
  <si>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</si>
  <si>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</si>
  <si>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</si>
  <si>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</si>
  <si>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</si>
  <si>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</si>
  <si>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</si>
  <si>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</si>
  <si>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</si>
  <si>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</si>
  <si>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</si>
  <si>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</si>
  <si>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</si>
  <si>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</si>
  <si>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</si>
  <si>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</si>
  <si>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</si>
  <si>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</si>
  <si>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</si>
  <si>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</si>
  <si>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</si>
  <si>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</si>
  <si>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</si>
  <si>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</si>
  <si>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</si>
  <si>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</si>
  <si>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</si>
  <si>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</si>
  <si>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</si>
  <si>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</si>
  <si>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</si>
  <si>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</si>
  <si>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</si>
  <si>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</si>
  <si>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</si>
  <si>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</si>
  <si>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</si>
  <si>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</si>
  <si>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</si>
  <si>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</si>
  <si>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</si>
  <si>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</si>
  <si>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</si>
  <si>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</si>
  <si>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</si>
  <si>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</si>
  <si>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</si>
  <si>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</si>
  <si>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</si>
  <si>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</si>
  <si>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</si>
  <si>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</si>
  <si>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</si>
  <si>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</si>
  <si>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</si>
  <si>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</si>
  <si>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</si>
  <si>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</si>
  <si>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</si>
  <si>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</si>
  <si>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</si>
  <si>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</si>
  <si>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</si>
  <si>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</si>
  <si>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</si>
  <si>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</si>
  <si>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</si>
  <si>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</si>
  <si>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</si>
  <si>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</si>
  <si>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</si>
  <si>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</si>
  <si>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</si>
  <si>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</si>
  <si>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</si>
  <si>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</si>
  <si>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</si>
  <si>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</si>
  <si>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</si>
  <si>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</si>
  <si>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</si>
  <si>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</si>
  <si>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</si>
  <si>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</si>
  <si>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</si>
  <si>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</si>
  <si>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</si>
  <si>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</si>
  <si>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</si>
  <si>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</si>
  <si>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</si>
  <si>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</si>
  <si>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</si>
  <si>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</si>
  <si>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</si>
  <si>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</si>
  <si>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</si>
  <si>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</si>
  <si>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</si>
  <si>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</si>
  <si>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</si>
  <si>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</si>
  <si>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</si>
  <si>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</si>
  <si>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</si>
  <si>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</si>
  <si>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</si>
  <si>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</si>
  <si>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</si>
  <si>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</si>
  <si>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</si>
  <si>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</si>
  <si>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</si>
  <si>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</si>
  <si>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</si>
  <si>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</si>
  <si>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</si>
  <si>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</si>
  <si>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</si>
  <si>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</si>
  <si>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</si>
  <si>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</si>
  <si>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</si>
  <si>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</si>
  <si>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</si>
  <si>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</si>
  <si>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</si>
  <si>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</si>
  <si>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</si>
  <si>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</si>
  <si>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</si>
  <si>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</si>
  <si>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</si>
  <si>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</si>
  <si>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</si>
  <si>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</si>
  <si>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</si>
  <si>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</si>
  <si>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</si>
  <si>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</si>
  <si>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</si>
  <si>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</si>
  <si>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</si>
  <si>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</si>
  <si>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</si>
  <si>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</si>
  <si>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</si>
  <si>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</si>
  <si>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</si>
  <si>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</si>
  <si>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</si>
  <si>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</si>
  <si>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</si>
  <si>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</si>
  <si>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</si>
  <si>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</si>
  <si>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</si>
  <si>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</si>
  <si>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</si>
  <si>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</si>
  <si>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</si>
  <si>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</si>
  <si>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</si>
  <si>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</si>
  <si>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</si>
  <si>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</si>
  <si>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</si>
  <si>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</si>
  <si>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</si>
  <si>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</si>
  <si>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</si>
  <si>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</si>
  <si>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</si>
  <si>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</si>
  <si>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</si>
  <si>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</si>
  <si>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</si>
  <si>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</si>
  <si>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</si>
  <si>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</si>
  <si>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</si>
  <si>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</si>
  <si>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</si>
  <si>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</si>
  <si>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</si>
  <si>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</si>
  <si>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</si>
  <si>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</si>
  <si>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</si>
  <si>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</si>
  <si>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</si>
  <si>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</si>
  <si>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</si>
  <si>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</si>
  <si>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</si>
  <si>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</si>
  <si>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</si>
  <si>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</si>
  <si>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</si>
  <si>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</si>
  <si>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</si>
  <si>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</si>
  <si>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</si>
  <si>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</si>
  <si>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</si>
  <si>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</si>
  <si>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</si>
  <si>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</si>
  <si>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</si>
  <si>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</si>
  <si>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</si>
  <si>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</si>
  <si>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</si>
  <si>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</si>
  <si>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</si>
  <si>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</si>
  <si>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</si>
  <si>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</si>
  <si>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</si>
  <si>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</si>
  <si>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</si>
  <si>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</si>
  <si>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</si>
  <si>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</si>
  <si>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</si>
  <si>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</si>
  <si>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</si>
  <si>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</si>
  <si>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</si>
  <si>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</si>
  <si>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</si>
  <si>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</si>
  <si>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</si>
  <si>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</si>
  <si>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</si>
  <si>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</si>
  <si>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</si>
  <si>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</si>
  <si>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</si>
  <si>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</si>
  <si>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</si>
  <si>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</si>
  <si>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</si>
  <si>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</si>
  <si>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</si>
  <si>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</si>
  <si>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</si>
  <si>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</si>
  <si>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</si>
  <si>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</si>
  <si>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</si>
  <si>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</si>
  <si>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</si>
  <si>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</si>
  <si>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</si>
  <si>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</si>
  <si>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</si>
  <si>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</si>
  <si>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</si>
  <si>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</si>
  <si>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</si>
  <si>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</si>
  <si>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</si>
  <si>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</si>
  <si>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</si>
  <si>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</si>
  <si>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</si>
  <si>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</si>
  <si>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</si>
  <si>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</si>
  <si>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</si>
  <si>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</si>
  <si>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</si>
  <si>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</si>
  <si>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</si>
  <si>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</si>
  <si>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</si>
  <si>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</si>
  <si>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</si>
  <si>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</si>
  <si>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</si>
  <si>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</si>
  <si>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</si>
  <si>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</si>
  <si>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</si>
  <si>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</si>
  <si>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</si>
  <si>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</si>
  <si>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</si>
  <si>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</si>
  <si>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</si>
  <si>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</si>
  <si>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</si>
  <si>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</si>
  <si>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</si>
  <si>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</si>
  <si>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</si>
  <si>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</si>
  <si>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</si>
  <si>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</si>
  <si>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</si>
  <si>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</si>
  <si>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</si>
  <si>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</si>
  <si>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</si>
  <si>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</si>
  <si>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</si>
  <si>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</si>
  <si>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</si>
  <si>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</si>
  <si>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</si>
  <si>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</si>
  <si>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</si>
  <si>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</si>
  <si>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</si>
  <si>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</si>
  <si>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</si>
  <si>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</si>
  <si>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</si>
  <si>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</si>
  <si>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</si>
  <si>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</si>
  <si>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</si>
  <si>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</si>
  <si>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</si>
  <si>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</si>
  <si>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</si>
  <si>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</si>
  <si>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</si>
  <si>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</si>
  <si>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</si>
  <si>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</si>
  <si>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</si>
  <si>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</si>
  <si>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</si>
  <si>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</si>
  <si>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</si>
  <si>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</si>
  <si>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</si>
  <si>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</si>
  <si>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</si>
  <si>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</si>
  <si>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</si>
  <si>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</si>
  <si>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</si>
  <si>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</si>
  <si>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</si>
  <si>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</si>
  <si>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</si>
  <si>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</si>
  <si>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</si>
  <si>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</si>
  <si>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</si>
  <si>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</si>
  <si>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</si>
  <si>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</si>
  <si>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</si>
  <si>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</si>
  <si>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</si>
  <si>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</si>
  <si>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</si>
  <si>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</si>
  <si>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</si>
  <si>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</si>
  <si>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</si>
  <si>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</si>
  <si>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</si>
  <si>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</si>
  <si>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</si>
  <si>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</si>
  <si>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</si>
  <si>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</si>
  <si>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</si>
  <si>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</si>
  <si>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</si>
  <si>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</si>
  <si>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</si>
  <si>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</si>
  <si>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</si>
  <si>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</si>
  <si>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</si>
  <si>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</si>
  <si>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</si>
  <si>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</si>
  <si>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</si>
  <si>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</si>
  <si>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</si>
  <si>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</si>
  <si>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</si>
  <si>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</si>
  <si>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</si>
  <si>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</si>
  <si>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</si>
  <si>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</si>
  <si>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</si>
  <si>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</si>
  <si>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</si>
  <si>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</si>
  <si>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</si>
  <si>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</si>
  <si>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</si>
  <si>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</si>
  <si>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</si>
  <si>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</si>
  <si>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</si>
  <si>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</si>
  <si>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</si>
  <si>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</si>
  <si>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</si>
  <si>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</si>
  <si>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</si>
  <si>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</si>
  <si>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</si>
  <si>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</si>
  <si>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</si>
  <si>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</si>
  <si>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</si>
  <si>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</si>
  <si>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</si>
  <si>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</si>
  <si>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</si>
  <si>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</si>
  <si>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</si>
  <si>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</si>
  <si>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</si>
  <si>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</si>
  <si>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</si>
  <si>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</si>
  <si>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</si>
  <si>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</si>
  <si>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</si>
  <si>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</si>
  <si>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</si>
  <si>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</si>
  <si>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</si>
  <si>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</si>
  <si>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</si>
  <si>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</si>
  <si>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</si>
  <si>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</si>
  <si>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</si>
  <si>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</si>
  <si>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</si>
  <si>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</si>
  <si>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</si>
  <si>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</si>
  <si>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</si>
  <si>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</si>
  <si>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</si>
  <si>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</si>
  <si>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</si>
  <si>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</si>
  <si>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</si>
  <si>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</si>
  <si>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</si>
  <si>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</si>
  <si>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</si>
  <si>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</si>
  <si>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</si>
  <si>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</si>
  <si>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</si>
  <si>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</si>
  <si>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</si>
  <si>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</si>
  <si>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</si>
  <si>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</si>
  <si>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</si>
  <si>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</si>
  <si>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</si>
  <si>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</si>
  <si>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</si>
  <si>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</si>
  <si>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</si>
  <si>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</si>
  <si>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</si>
  <si>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</si>
  <si>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</si>
  <si>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</si>
  <si>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</si>
  <si>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</si>
  <si>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</si>
  <si>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</si>
  <si>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</si>
  <si>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</si>
  <si>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</si>
  <si>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</si>
  <si>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</si>
  <si>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</si>
  <si>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</si>
  <si>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</si>
  <si>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</si>
  <si>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</si>
  <si>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</si>
  <si>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</si>
  <si>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</si>
  <si>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</si>
  <si>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</si>
  <si>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</si>
  <si>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</si>
  <si>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</si>
  <si>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</si>
  <si>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</si>
  <si>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</si>
  <si>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</si>
  <si>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</si>
  <si>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</si>
  <si>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</si>
  <si>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</si>
  <si>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</si>
  <si>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</si>
  <si>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</si>
  <si>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</si>
  <si>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</si>
  <si>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</si>
  <si>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</si>
  <si>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</si>
  <si>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</si>
  <si>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</si>
  <si>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</si>
  <si>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</si>
  <si>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</si>
  <si>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</si>
  <si>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</si>
  <si>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</si>
  <si>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</si>
  <si>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</si>
  <si>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</si>
  <si>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</si>
  <si>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</si>
  <si>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</si>
  <si>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</si>
  <si>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</si>
  <si>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</si>
  <si>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</si>
  <si>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</si>
  <si>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</si>
  <si>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</si>
  <si>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</si>
  <si>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</si>
  <si>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</si>
  <si>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</si>
  <si>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</si>
  <si>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</si>
  <si>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</si>
  <si>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</si>
  <si>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</si>
  <si>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</si>
  <si>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</si>
  <si>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</si>
  <si>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</si>
  <si>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</si>
  <si>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</si>
  <si>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</si>
  <si>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</si>
  <si>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</si>
  <si>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</si>
  <si>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</si>
  <si>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</si>
  <si>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</si>
  <si>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</si>
  <si>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</si>
  <si>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</si>
  <si>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</si>
  <si>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</si>
  <si>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</si>
  <si>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</si>
  <si>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</si>
  <si>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</si>
  <si>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</si>
  <si>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</si>
  <si>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</si>
  <si>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</si>
  <si>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</si>
  <si>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</si>
  <si>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</si>
  <si>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</si>
  <si>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</si>
  <si>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</si>
  <si>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</si>
  <si>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</si>
  <si>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</si>
  <si>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</si>
  <si>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</si>
  <si>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</si>
  <si>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</si>
  <si>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</si>
  <si>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</si>
  <si>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</si>
  <si>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</si>
  <si>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</si>
  <si>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</si>
  <si>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</si>
  <si>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</si>
  <si>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</si>
  <si>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</si>
  <si>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</si>
  <si>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</si>
  <si>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</si>
  <si>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</si>
  <si>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</si>
  <si>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</si>
  <si>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</si>
  <si>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</si>
  <si>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</si>
  <si>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</si>
  <si>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</si>
  <si>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</si>
  <si>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</si>
  <si>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</si>
  <si>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</si>
  <si>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</si>
  <si>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</si>
  <si>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</si>
  <si>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</si>
  <si>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</si>
  <si>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</si>
  <si>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</si>
  <si>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</si>
  <si>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</si>
  <si>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</si>
  <si>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</si>
  <si>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</si>
  <si>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</si>
  <si>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</si>
  <si>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</si>
  <si>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</si>
  <si>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</si>
  <si>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</si>
  <si>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</si>
  <si>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</si>
  <si>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</si>
  <si>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</si>
  <si>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</si>
  <si>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</si>
  <si>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</si>
  <si>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</si>
  <si>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</si>
  <si>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</si>
  <si>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</si>
  <si>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</si>
  <si>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</si>
  <si>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</si>
  <si>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</si>
  <si>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</si>
  <si>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</si>
  <si>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</si>
  <si>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</si>
  <si>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</si>
  <si>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</si>
  <si>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</si>
  <si>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</si>
  <si>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</si>
  <si>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</si>
  <si>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</si>
  <si>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</si>
  <si>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</si>
  <si>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</si>
  <si>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</si>
  <si>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</si>
  <si>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</si>
  <si>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</si>
  <si>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</si>
  <si>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</si>
  <si>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</si>
  <si>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</si>
  <si>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</si>
  <si>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</si>
  <si>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</si>
  <si>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</si>
  <si>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</si>
  <si>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</si>
  <si>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</si>
  <si>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</si>
  <si>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</si>
  <si>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</si>
  <si>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</si>
  <si>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</si>
  <si>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</si>
  <si>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</si>
  <si>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</si>
  <si>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</si>
  <si>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</si>
  <si>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</si>
  <si>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</si>
  <si>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</si>
  <si>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</si>
  <si>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</si>
  <si>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</si>
  <si>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</si>
  <si>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</si>
  <si>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</si>
  <si>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</si>
  <si>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</si>
  <si>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</si>
  <si>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</si>
  <si>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</si>
  <si>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</si>
  <si>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</si>
  <si>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</si>
  <si>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</si>
  <si>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</si>
  <si>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</si>
  <si>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</si>
  <si>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</si>
  <si>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</si>
  <si>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</si>
  <si>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</si>
  <si>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</si>
  <si>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</si>
  <si>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</si>
  <si>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</si>
  <si>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</si>
  <si>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</si>
  <si>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</si>
  <si>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</si>
  <si>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</si>
  <si>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</si>
  <si>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</si>
  <si>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</si>
  <si>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</si>
  <si>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</si>
  <si>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</si>
  <si>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</si>
  <si>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</si>
  <si>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</si>
  <si>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</si>
  <si>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</si>
  <si>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</si>
  <si>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</si>
  <si>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</si>
  <si>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</si>
  <si>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</si>
  <si>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</si>
  <si>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</si>
  <si>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</si>
  <si>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</si>
  <si>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</si>
  <si>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</si>
  <si>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</si>
  <si>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</si>
  <si>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</si>
  <si>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</si>
  <si>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</si>
  <si>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</si>
  <si>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</si>
  <si>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</si>
  <si>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</si>
  <si>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</si>
  <si>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</si>
  <si>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</si>
  <si>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</si>
  <si>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</si>
  <si>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</si>
  <si>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</si>
  <si>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</si>
  <si>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</si>
  <si>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</si>
  <si>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</si>
  <si>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</si>
  <si>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</si>
  <si>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</si>
  <si>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</si>
  <si>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</si>
  <si>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</si>
  <si>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</si>
  <si>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</si>
  <si>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</si>
  <si>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</si>
  <si>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</si>
  <si>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</si>
  <si>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</si>
  <si>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</si>
  <si>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</si>
  <si>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</si>
  <si>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</si>
  <si>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</si>
  <si>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</si>
  <si>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</si>
  <si>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</si>
  <si>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</si>
  <si>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</si>
  <si>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</si>
  <si>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</si>
  <si>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</si>
  <si>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</si>
  <si>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</si>
  <si>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</si>
  <si>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</si>
  <si>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</si>
  <si>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</si>
  <si>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</si>
  <si>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</si>
  <si>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</si>
  <si>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</si>
  <si>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</si>
  <si>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</si>
  <si>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</si>
  <si>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</si>
  <si>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</si>
  <si>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</si>
  <si>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</si>
  <si>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</si>
  <si>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</si>
  <si>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</si>
  <si>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</si>
  <si>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</si>
  <si>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</si>
  <si>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</si>
  <si>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</si>
  <si>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</si>
  <si>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</si>
  <si>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</si>
  <si>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</si>
  <si>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</si>
  <si>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</si>
  <si>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</si>
  <si>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</si>
  <si>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</si>
  <si>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</si>
  <si>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</si>
  <si>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</si>
  <si>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</si>
  <si>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</si>
  <si>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</si>
  <si>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</si>
  <si>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</si>
  <si>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</si>
  <si>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</si>
  <si>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</si>
  <si>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</si>
  <si>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</si>
  <si>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</si>
  <si>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</si>
  <si>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</si>
  <si>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</si>
  <si>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</si>
  <si>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</si>
  <si>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</si>
  <si>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</si>
  <si>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</si>
  <si>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</si>
  <si>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</si>
  <si>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</si>
  <si>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</si>
  <si>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</si>
  <si>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</si>
  <si>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</si>
  <si>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</si>
  <si>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</si>
  <si>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</si>
  <si>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</si>
  <si>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</si>
  <si>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</si>
  <si>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</si>
  <si>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</si>
  <si>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</si>
  <si>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</si>
  <si>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</si>
  <si>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</si>
  <si>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</si>
  <si>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</si>
  <si>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</si>
  <si>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</si>
  <si>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</si>
  <si>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</si>
  <si>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</si>
  <si>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</si>
  <si>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</si>
  <si>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</si>
  <si>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</si>
  <si>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</si>
  <si>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</si>
  <si>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</si>
  <si>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</si>
  <si>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</si>
  <si>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</si>
  <si>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</si>
  <si>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</si>
  <si>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</si>
  <si>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</si>
  <si>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</si>
  <si>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</si>
  <si>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</si>
  <si>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</si>
  <si>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</si>
  <si>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</si>
  <si>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</si>
  <si>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</si>
  <si>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</si>
  <si>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</si>
  <si>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</si>
  <si>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</si>
  <si>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</si>
  <si>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</si>
  <si>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</si>
  <si>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</si>
  <si>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</si>
  <si>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</si>
  <si>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</si>
  <si>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</si>
  <si>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</si>
  <si>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</si>
  <si>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</si>
  <si>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</si>
  <si>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</si>
  <si>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</si>
  <si>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</si>
  <si>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</si>
  <si>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</si>
  <si>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</si>
  <si>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</si>
  <si>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</si>
  <si>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</si>
  <si>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</si>
  <si>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</si>
  <si>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</si>
  <si>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</si>
  <si>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</si>
  <si>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</si>
  <si>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</si>
  <si>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</si>
  <si>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</si>
  <si>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</si>
  <si>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</si>
  <si>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</si>
  <si>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</si>
  <si>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</si>
  <si>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</si>
  <si>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</si>
  <si>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</si>
  <si>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</si>
  <si>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</si>
  <si>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</si>
  <si>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</si>
  <si>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</si>
  <si>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</si>
  <si>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</si>
  <si>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</si>
  <si>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</si>
  <si>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</si>
  <si>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</si>
  <si>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</si>
  <si>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</si>
  <si>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</si>
  <si>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</si>
  <si>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</si>
  <si>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</si>
  <si>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</si>
  <si>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</si>
  <si>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</si>
  <si>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</si>
  <si>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</si>
  <si>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</si>
  <si>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</si>
  <si>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</si>
  <si>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</si>
  <si>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</si>
  <si>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</si>
  <si>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</si>
  <si>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</si>
  <si>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</si>
  <si>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</si>
  <si>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</si>
  <si>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</si>
  <si>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</si>
  <si>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</si>
  <si>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</si>
  <si>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</si>
  <si>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</si>
  <si>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</si>
  <si>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</si>
  <si>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</si>
  <si>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</si>
  <si>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</si>
  <si>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</si>
  <si>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</si>
  <si>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</si>
  <si>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</si>
  <si>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</si>
  <si>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</si>
  <si>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</si>
  <si>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</si>
  <si>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</si>
  <si>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</si>
  <si>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</si>
  <si>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</si>
  <si>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</si>
  <si>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</si>
  <si>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</si>
  <si>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</si>
  <si>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</si>
  <si>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</si>
  <si>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</si>
  <si>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</si>
  <si>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</si>
  <si>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</si>
  <si>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</si>
  <si>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</si>
  <si>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</si>
  <si>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</si>
  <si>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</si>
  <si>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</si>
  <si>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</si>
  <si>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</si>
  <si>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</si>
  <si>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</si>
  <si>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</si>
  <si>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</si>
  <si>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</si>
  <si>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</si>
  <si>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</si>
  <si>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</si>
  <si>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</si>
  <si>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</si>
  <si>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</si>
  <si>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</si>
  <si>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</si>
  <si>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</si>
  <si>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</si>
  <si>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</si>
  <si>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</si>
  <si>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</si>
  <si>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</si>
  <si>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</si>
  <si>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</si>
  <si>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</si>
  <si>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</si>
  <si>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</si>
  <si>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</si>
  <si>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</si>
  <si>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</si>
  <si>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</si>
  <si>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</si>
  <si>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</si>
  <si>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</si>
  <si>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</si>
  <si>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</si>
  <si>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</si>
  <si>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</si>
  <si>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</si>
  <si>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</si>
  <si>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</si>
  <si>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</si>
  <si>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</si>
  <si>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</si>
  <si>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</si>
  <si>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</si>
  <si>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</si>
  <si>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</si>
  <si>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</si>
  <si>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</si>
  <si>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</si>
  <si>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</si>
  <si>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</si>
  <si>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</si>
  <si>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</si>
  <si>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</si>
  <si>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</si>
  <si>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</si>
  <si>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</si>
  <si>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</si>
  <si>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</si>
  <si>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</si>
  <si>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</si>
  <si>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</si>
  <si>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</si>
  <si>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</si>
  <si>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</si>
  <si>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</si>
  <si>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</si>
  <si>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</si>
  <si>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</si>
  <si>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</si>
  <si>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</si>
  <si>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</si>
  <si>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</si>
  <si>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</si>
  <si>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</si>
  <si>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</si>
  <si>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</si>
  <si>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</si>
  <si>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</si>
  <si>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</si>
  <si>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</si>
  <si>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</si>
  <si>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</si>
  <si>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</si>
  <si>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</si>
  <si>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</si>
  <si>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</si>
  <si>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</si>
  <si>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</si>
  <si>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</si>
  <si>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</si>
  <si>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</si>
  <si>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</si>
  <si>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</si>
  <si>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</si>
  <si>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</si>
  <si>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</si>
  <si>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</si>
  <si>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</si>
  <si>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</si>
  <si>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</si>
  <si>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</si>
  <si>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</si>
  <si>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</si>
  <si>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</si>
  <si>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</si>
  <si>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</si>
  <si>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</si>
  <si>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</si>
  <si>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</si>
  <si>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</si>
  <si>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</si>
  <si>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</si>
  <si>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</si>
  <si>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</si>
  <si>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</si>
  <si>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</si>
  <si>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</si>
  <si>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</si>
  <si>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</si>
  <si>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</si>
  <si>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</si>
  <si>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</si>
  <si>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</si>
  <si>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</si>
  <si>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</si>
  <si>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</si>
  <si>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</si>
  <si>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</si>
  <si>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</si>
  <si>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</si>
  <si>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</si>
  <si>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</si>
  <si>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</si>
  <si>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</si>
  <si>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</si>
  <si>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</si>
  <si>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</si>
  <si>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</si>
  <si>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</si>
  <si>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</si>
  <si>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</si>
  <si>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</si>
  <si>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</si>
  <si>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</si>
  <si>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</si>
  <si>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</si>
  <si>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</si>
  <si>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</si>
  <si>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</si>
  <si>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</si>
  <si>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</si>
  <si>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</si>
  <si>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</si>
  <si>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</si>
  <si>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</si>
  <si>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</si>
  <si>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</si>
  <si>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</si>
  <si>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</si>
  <si>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</si>
  <si>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</si>
  <si>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</si>
  <si>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</si>
  <si>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</si>
  <si>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</si>
  <si>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</si>
  <si>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</si>
  <si>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</si>
  <si>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</si>
  <si>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</si>
  <si>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</si>
  <si>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</si>
  <si>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</si>
  <si>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</si>
  <si>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</si>
  <si>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</si>
  <si>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</si>
  <si>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</si>
  <si>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</si>
  <si>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</si>
  <si>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</si>
  <si>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</si>
  <si>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</si>
  <si>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</si>
  <si>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</si>
  <si>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</si>
  <si>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</si>
  <si>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</si>
  <si>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</si>
  <si>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</si>
  <si>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</si>
  <si>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</si>
  <si>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</si>
  <si>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</si>
  <si>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</si>
  <si>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</si>
  <si>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</si>
  <si>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</si>
  <si>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</si>
  <si>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</si>
  <si>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</si>
  <si>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</si>
  <si>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</si>
  <si>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</si>
  <si>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</si>
  <si>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</si>
  <si>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</si>
  <si>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</si>
  <si>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</si>
  <si>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</si>
  <si>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</si>
  <si>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</si>
  <si>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</si>
  <si>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</si>
  <si>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</si>
  <si>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</si>
  <si>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</si>
  <si>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</si>
  <si>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</si>
  <si>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</si>
  <si>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</si>
  <si>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</si>
  <si>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</si>
  <si>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</si>
  <si>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</si>
  <si>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</si>
  <si>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</si>
  <si>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</si>
  <si>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</si>
  <si>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</si>
  <si>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</si>
  <si>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</si>
  <si>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</si>
  <si>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</si>
  <si>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</si>
  <si>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</si>
  <si>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</si>
  <si>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</si>
  <si>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</si>
  <si>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</si>
  <si>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</si>
  <si>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</si>
  <si>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</si>
  <si>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</si>
  <si>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</si>
  <si>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</si>
  <si>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</si>
  <si>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</si>
  <si>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</si>
  <si>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</si>
  <si>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</si>
  <si>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</si>
  <si>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</si>
  <si>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</si>
  <si>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</si>
  <si>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</si>
  <si>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</si>
  <si>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</si>
  <si>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</si>
  <si>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</si>
  <si>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</si>
  <si>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</si>
  <si>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</si>
  <si>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</si>
  <si>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</si>
  <si>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</si>
  <si>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</si>
  <si>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</si>
  <si>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</si>
  <si>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</si>
  <si>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</si>
  <si>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</si>
  <si>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</si>
  <si>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</si>
  <si>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</si>
  <si>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</si>
  <si>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</si>
  <si>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</si>
  <si>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</si>
  <si>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</si>
  <si>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</si>
  <si>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</si>
  <si>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</si>
  <si>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</si>
  <si>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</si>
  <si>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</si>
  <si>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</si>
  <si>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</si>
  <si>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</si>
  <si>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</si>
  <si>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</si>
  <si>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</si>
  <si>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</si>
  <si>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</si>
  <si>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</si>
  <si>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</si>
  <si>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</si>
  <si>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</si>
  <si>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</si>
  <si>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</si>
  <si>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</si>
  <si>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</si>
  <si>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</si>
  <si>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</si>
  <si>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</si>
  <si>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</si>
  <si>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</si>
  <si>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</si>
  <si>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</si>
  <si>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</si>
  <si>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</si>
  <si>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</si>
  <si>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</si>
  <si>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</si>
  <si>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</si>
  <si>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</si>
  <si>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</si>
  <si>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</si>
  <si>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</si>
  <si>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</si>
  <si>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</si>
  <si>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</si>
  <si>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</si>
  <si>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</si>
  <si>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</si>
  <si>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</si>
  <si>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</si>
  <si>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</si>
  <si>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</si>
  <si>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</si>
  <si>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</si>
  <si>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</si>
  <si>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</si>
  <si>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</si>
  <si>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</si>
  <si>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</si>
  <si>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</si>
  <si>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</si>
  <si>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</si>
  <si>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</si>
  <si>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</si>
  <si>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</si>
  <si>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</si>
  <si>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</si>
  <si>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</si>
  <si>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</si>
  <si>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</si>
  <si>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</si>
  <si>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</si>
  <si>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</si>
  <si>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</si>
  <si>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</si>
  <si>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</si>
  <si>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</si>
  <si>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</si>
  <si>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</si>
  <si>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</si>
  <si>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</si>
  <si>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</si>
  <si>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</si>
  <si>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</si>
  <si>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</si>
  <si>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</si>
  <si>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</si>
  <si>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</si>
  <si>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</si>
  <si>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</si>
  <si>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</si>
  <si>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</si>
  <si>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</si>
  <si>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</si>
  <si>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</si>
  <si>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</si>
  <si>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</si>
  <si>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</si>
  <si>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</si>
  <si>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</si>
  <si>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</si>
  <si>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</si>
  <si>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</si>
  <si>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</si>
  <si>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</si>
  <si>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</si>
  <si>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</si>
  <si>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</si>
  <si>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</si>
  <si>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</si>
  <si>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</si>
  <si>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</si>
  <si>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</si>
  <si>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</si>
  <si>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</si>
  <si>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</si>
  <si>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</si>
  <si>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</si>
  <si>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</si>
  <si>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</si>
  <si>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</si>
  <si>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</si>
  <si>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</si>
  <si>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</si>
  <si>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</si>
  <si>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</si>
  <si>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</si>
  <si>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</si>
  <si>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</si>
  <si>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</si>
  <si>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</si>
  <si>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</si>
  <si>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</si>
  <si>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</si>
  <si>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</si>
  <si>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</si>
  <si>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</si>
  <si>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</si>
  <si>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</si>
  <si>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</si>
  <si>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</si>
  <si>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</si>
  <si>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</si>
  <si>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</si>
  <si>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</si>
  <si>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</si>
  <si>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</si>
  <si>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</si>
  <si>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</si>
  <si>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</si>
  <si>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</si>
  <si>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</si>
  <si>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</si>
  <si>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</si>
  <si>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</si>
  <si>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</si>
  <si>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</si>
  <si>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</si>
  <si>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</si>
  <si>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</si>
  <si>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</si>
  <si>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</si>
  <si>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</si>
  <si>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</si>
  <si>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</si>
  <si>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</si>
  <si>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</si>
  <si>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</si>
  <si>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</si>
  <si>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</si>
  <si>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</si>
  <si>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</si>
  <si>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</si>
  <si>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</si>
  <si>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</si>
  <si>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</si>
  <si>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</si>
  <si>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</si>
  <si>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</si>
  <si>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</si>
  <si>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</si>
  <si>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</si>
  <si>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</si>
  <si>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</si>
  <si>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</si>
  <si>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</si>
  <si>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</si>
  <si>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</si>
  <si>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</si>
  <si>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</si>
  <si>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</si>
  <si>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</si>
  <si>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</si>
  <si>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</si>
  <si>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</si>
  <si>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</si>
  <si>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</si>
  <si>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</si>
  <si>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</si>
  <si>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</si>
  <si>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</si>
  <si>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</si>
  <si>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</si>
  <si>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</si>
  <si>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</si>
  <si>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site located inside Desert USF cant access at night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</si>
  <si>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</si>
  <si>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</si>
  <si>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</si>
  <si>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</si>
  <si>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</si>
  <si>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</si>
  <si>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</si>
  <si>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</si>
  <si>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</si>
  <si>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</si>
  <si>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</si>
  <si>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</si>
  <si>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</si>
  <si>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</si>
  <si>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PCM-20251010-00000917</t>
  </si>
  <si>
    <t xml:space="preserve">PG connected at site // LTE scetor down </t>
  </si>
  <si>
    <t>PCM-20251010-00001162</t>
  </si>
  <si>
    <t>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</si>
</sst>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0" totalsRowShown="0" headerRowDxfId="157" dataDxfId="156" headerRowBorderDxfId="154" tableBorderDxfId="155" totalsRowBorderDxfId="153">
  <autoFilter ref="A1:CJ1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5" totalsRowShown="0" headerRowDxfId="48" dataDxfId="47" headerRowBorderDxfId="45" tableBorderDxfId="46" totalsRowBorderDxfId="44">
  <autoFilter ref="A1:L4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4" totalsRowShown="0" headerRowDxfId="15" dataDxfId="14" headerRowBorderDxfId="12" tableBorderDxfId="13">
  <autoFilter ref="A1:L18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277.96728888888902</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4">
        <v>45940.457754629628</v>
      </c>
      <c r="G3" s="163">
        <f ca="1">IFERROR(NOW()-F3,"")</f>
        <v>0.45796018518740311</v>
      </c>
      <c r="H3" s="166">
        <v>45940.615405092591</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45940.915714814815</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45940.915714814815</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45940.915714814815</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45940.915714814815</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45940.915714814815</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45940.915714814815</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45940.915714814815</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45940.915714814815</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45940.915714814815</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45940.915714814815</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45940.915714814815</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45940.915714814815</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45940.915714814815</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45940.915714814815</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45940.915714814815</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45940.915714814815</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45940.915714814815</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45940.915714814815</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45940.915714814815</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45940.915714814815</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45940.915714814815</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45940.915714814815</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45940.915714814815</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45940.915714814815</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45940.915714814815</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45940.915714814815</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45940.915714814815</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45940.915714814815</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45940.915714814815</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45940.915714814815</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45940.915714814815</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45940.915714814815</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45940.915714814815</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45940.915714814815</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45940.915714814815</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45940.915714814815</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45940.915714814815</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45940.915714814815</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45940.915714814815</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45940.915714814815</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45940.915714814815</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45940.915714814815</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45940.915714814815</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45940.915714814815</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45940.915714814815</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45940.915714814815</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45940.915714814815</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45940.915714814815</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45940.915714814815</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FACFA9D7-1D01-4ECB-AFE3-20DBAD159B1C}"/>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0"/>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134.18863148148375</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115.91587685185368</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25613</v>
      </c>
      <c r="E6" s="120"/>
      <c r="F6" s="121" t="s">
        <v>39052</v>
      </c>
      <c r="G6" s="122" t="str">
        <f ca="1">IFERROR(NOW()-F6,"-")</f>
        <v>-</v>
      </c>
      <c r="H6" s="121">
        <v>45940.880972222221</v>
      </c>
      <c r="I6" s="18" t="str">
        <f>IFERROR(VLOOKUP(D6,DB!A:F,6,0),"")</f>
        <v>Generator-SG</v>
      </c>
      <c r="J6" s="18" t="str">
        <f>IFERROR(VLOOKUP(D6,DB!A:G,7,0),"")</f>
        <v>Vandalized</v>
      </c>
      <c r="K6" s="19" t="s">
        <v>39054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45940.915714814815</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45940.915714814815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45940.915714814815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45940.915714814815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45940.915714814815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45940.915714814815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45940.915714814815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45940.915714814815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45940.915714814815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45940.915714814815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45940.915714814815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45940.915714814815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45940.915714814815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45940.915714814815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45940.915714814815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45940.915714814815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45940.915714814815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45940.915714814815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45940.915714814815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45940.915714814815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45940.915714814815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45940.915714814815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45940.915714814815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45940.915714814815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45940.915714814815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45940.915714814815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45940.915714814815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45940.915714814815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45940.915714814815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45940.915714814815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45940.915714814815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45940.915714814815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45940.915714814815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45940.915714814815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45940.915714814815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45940.915714814815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45940.915714814815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45940.915714814815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45940.915714814815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45940.915714814815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45940.915714814815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45940.915714814815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45940.915714814815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45940.915714814815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45940.915714814815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45940.915714814815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45940.915714814815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45940.915714814815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45940.915714814815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45940.915714814815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45940.915714814815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45940.915714814815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45940.915714814815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45940.915714814815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45940.915714814815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45940.915714814815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45940.915714814815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45940.915714814815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45940.915714814815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45940.915714814815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45940.915714814815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45940.915714814815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45940.915714814815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45940.915714814815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45940.915714814815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45940.915714814815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45940.915714814815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45940.915714814815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45940.915714814815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45940.915714814815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45940.915714814815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45940.915714814815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45940.915714814815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45940.915714814815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45940.915714814815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45940.915714814815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45940.915714814815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45940.915714814815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45940.915714814815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45940.915714814815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45940.915714814815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45940.915714814815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45940.915714814815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45940.915714814815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45940.915714814815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45940.915714814815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45940.915714814815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45940.915714814815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45940.915714814815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45940.915714814815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45940.915714814815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45940.915714814815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45940.915714814815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45940.915714814815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45940.915714814815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45940.915714814815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45940.915714814815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45940.915714814815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45940.915714814815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45940.915714814815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45940.915714814815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45940.915714814815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45940.915714814815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45940.915714814815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45940.915714814815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45940.915714814815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45940.915714814815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45940.915714814815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45940.915714814815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45940.915714814815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45940.915714814815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45940.915714814815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45940.915714814815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45940.915714814815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45940.915714814815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45940.915714814815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45940.915714814815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45940.915714814815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45940.915714814815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45940.915714814815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45940.915714814815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45940.915714814815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45940.915714814815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45940.915714814815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45940.915714814815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45940.915714814815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45940.915714814815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45940.915714814815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45940.915714814815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45940.915714814815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45940.915714814815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45940.915714814815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45940.915714814815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45940.915714814815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45940.915714814815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45940.915714814815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45940.915714814815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45940.915714814815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45940.915714814815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45940.915714814815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45940.915714814815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45940.915714814815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45940.915714814815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45940.915714814815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45940.915714814815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45940.915714814815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45940.915714814815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45940.915714814815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45940.915714814815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45940.915714814815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45940.915714814815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45940.915714814815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45940.915714814815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45940.915714814815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45940.915714814815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45940.915714814815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45940.915714814815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45940.915714814815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45940.915714814815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45940.915714814815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45940.915714814815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45940.915714814815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45940.915714814815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45940.915714814815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45940.915714814815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45940.915714814815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45940.915714814815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45940.915714814815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45940.915714814815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45940.915714814815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45940.915714814815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45940.915714814815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45940.915714814815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45940.915714814815</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sheetData>
  <dataValidations count="2">
    <dataValidation allowBlank="1" showInputMessage="1" showErrorMessage="1" sqref="E1" xr:uid="{4D935161-CDD3-4592-B877-3FB59C99E142}"/>
    <dataValidation type="list" allowBlank="1" showInputMessage="1" showErrorMessage="1" sqref="E3:E1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3" ca="1" si="0">IFERROR(NOW()-F2,"-")</f>
        <v>45940.915714814815</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45940.915714814815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45940.915714814815</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45940.915714814815</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45940.915714814815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45940.915714814815</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45940.915714814815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45940.915714814815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45940.915714814815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45940.915714814815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45940.915714814815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45940.915714814815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45940.915714814815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45940.915714814815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45940.915714814815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45940.915714814815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45940.915714814815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45940.915714814815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45940.915714814815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45940.915714814815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45940.915714814815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45940.915714814815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45940.915714814815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45940.915714814815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45940.915714814815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45940.915714814815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45940.915714814815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45940.915714814815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45940.915714814815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45940.915714814815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45940.915714814815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45940.915714814815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45940.915714814815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45940.915714814815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45940.915714814815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45940.915714814815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45940.915714814815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45940.915714814815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45940.915714814815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45940.915714814815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45940.915714814815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45940.915714814815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45940.915714814815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45940.915714814815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45940.915714814815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45940.915714814815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45940.915714814815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45940.915714814815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45940.915714814815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45940.915714814815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45940.915714814815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45940.915714814815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45940.915714814815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45940.915714814815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45940.915714814815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45940.915714814815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45940.915714814815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45940.915714814815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45940.915714814815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45940.915714814815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45940.915714814815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45940.915714814815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45940.915714814815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45940.915714814815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45940.915714814815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45940.915714814815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45940.915714814815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45940.915714814815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45940.915714814815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45940.915714814815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45940.915714814815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45940.915714814815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45940.915714814815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45940.915714814815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45940.915714814815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45940.915714814815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45940.915714814815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45940.915714814815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45940.915714814815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45940.915714814815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45940.915714814815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45940.915714814815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45940.915714814815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45940.915714814815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45940.915714814815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45940.915714814815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45940.915714814815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45940.915714814815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45940.915714814815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45940.915714814815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45940.915714814815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45940.915714814815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45940.915714814815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45940.915714814815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45940.915714814815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45940.915714814815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45940.915714814815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45940.915714814815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45940.915714814815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45940.915714814815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45940.915714814815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45940.915714814815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45940.915714814815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45940.915714814815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45940.915714814815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45940.915714814815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45940.915714814815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45940.915714814815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45940.915714814815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45940.915714814815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45940.915714814815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45940.915714814815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45940.915714814815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45940.915714814815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45940.915714814815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45940.915714814815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45940.915714814815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45940.915714814815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45940.915714814815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45940.915714814815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45940.915714814815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45940.915714814815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45940.915714814815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45940.915714814815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45940.915714814815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45940.915714814815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45940.915714814815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45940.915714814815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45940.915714814815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45940.915714814815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45940.915714814815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45940.915714814815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45940.915714814815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45940.915714814815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45940.915714814815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45940.915714814815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45940.915714814815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45940.915714814815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45940.915714814815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45940.915714814815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45940.915714814815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45940.915714814815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45940.915714814815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45940.915714814815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45940.915714814815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45940.915714814815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45940.915714814815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45940.915714814815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45940.915714814815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45940.915714814815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45940.915714814815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45940.915714814815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45940.915714814815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45940.915714814815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45940.915714814815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45940.915714814815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45940.915714814815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45940.915714814815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45940.915714814815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45940.915714814815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45940.915714814815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45940.915714814815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45940.915714814815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45940.915714814815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45940.915714814815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45940.915714814815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45940.915714814815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45940.915714814815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45940.915714814815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45940.915714814815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45940.915714814815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45940.915714814815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45940.915714814815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45940.915714814815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45940.915714814815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45940.915714814815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45940.915714814815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45940.915714814815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45940.915714814815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45940.915714814815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45940.915714814815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45940.915714814815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45940.915714814815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45940.915714814815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45940.915714814815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45940.915714814815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45940.915714814815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45940.915714814815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45940.915714814815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45940.915714814815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45940.915714814815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45940.915714814815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45940.915714814815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45940.915714814815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45940.915714814815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45940.915714814815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45940.915714814815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45940.915714814815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45940.915714814815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45940.915714814815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45940.915714814815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45940.915714814815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45940.915714814815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45940.915714814815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45940.915714814815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45940.915714814815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45940.915714814815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45940.915714814815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45940.915714814815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45940.915714814815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45940.915714814815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45940.915714814815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45940.915714814815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45940.915714814815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45940.915714814815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45940.915714814815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45940.915714814815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45940.915714814815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45940.915714814815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45940.915714814815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45940.915714814815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45940.915714814815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45940.915714814815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45940.915714814815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45940.915714814815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45940.915714814815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45940.915714814815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45940.915714814815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45940.915714814815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45940.915714814815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45940.915714814815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45940.915714814815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45940.915714814815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45940.915714814815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45940.915714814815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45940.915714814815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45940.915714814815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45940.915714814815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45940.915714814815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45940.915714814815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45940.915714814815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45940.915714814815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45940.915714814815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45940.915714814815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45940.915714814815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45940.915714814815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45940.915714814815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45940.915714814815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45940.915714814815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45940.915714814815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45940.915714814815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45940.915714814815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45940.915714814815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45940.915714814815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45940.915714814815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45940.915714814815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45940.915714814815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45940.915714814815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45940.915714814815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45940.915714814815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45940.915714814815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45940.915714814815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45940.915714814815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45940.915714814815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45940.915714814815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45940.915714814815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45940.915714814815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45940.915714814815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45940.915714814815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45940.915714814815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45940.915714814815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45940.915714814815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45940.915714814815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45940.915714814815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45940.915714814815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45940.915714814815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45940.915714814815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45940.915714814815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45940.915714814815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45940.915714814815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45940.915714814815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45940.915714814815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45940.915714814815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45940.915714814815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45940.915714814815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45940.915714814815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45940.915714814815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45940.915714814815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45940.915714814815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45940.915714814815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45940.915714814815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45940.915714814815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45940.915714814815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45940.915714814815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45940.915714814815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45940.915714814815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45940.915714814815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45940.915714814815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45940.915714814815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45940.915714814815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45940.915714814815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45940.915714814815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45940.915714814815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45940.915714814815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45940.915714814815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45940.915714814815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45940.915714814815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45940.915714814815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45940.915714814815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45940.915714814815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45940.915714814815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45940.915714814815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45940.915714814815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45940.915714814815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45940.915714814815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45940.915714814815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45940.915714814815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45940.915714814815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45940.915714814815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45940.915714814815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45940.915714814815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45940.915714814815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45940.915714814815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45940.915714814815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45940.915714814815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45940.915714814815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45940.915714814815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45940.915714814815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45940.915714814815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45940.915714814815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45940.915714814815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45940.915714814815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45940.915714814815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45940.915714814815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45940.915714814815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45940.915714814815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45940.915714814815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45940.915714814815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45940.915714814815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45940.915714814815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45940.915714814815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45940.915714814815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45940.915714814815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45940.915714814815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45940.915714814815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45940.915714814815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45940.915714814815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45940.915714814815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45940.915714814815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45940.915714814815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45940.915714814815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45940.915714814815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45940.915714814815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45940.915714814815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45940.915714814815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45940.915714814815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45940.915714814815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45940.915714814815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45940.915714814815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45940.915714814815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45940.915714814815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45940.915714814815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45940.915714814815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45940.915714814815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45940.915714814815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45940.915714814815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45940.915714814815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45940.915714814815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45940.915714814815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45940.915714814815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45940.915714814815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45940.915714814815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45940.915714814815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45940.915714814815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45940.915714814815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45940.915714814815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45940.915714814815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45940.915714814815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45940.915714814815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45940.915714814815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45940.915714814815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45940.915714814815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45940.915714814815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45940.915714814815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45940.915714814815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45940.915714814815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45940.915714814815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45940.915714814815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45940.915714814815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45940.915714814815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45940.915714814815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45940.915714814815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45940.915714814815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45940.915714814815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45940.915714814815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45940.915714814815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45940.915714814815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45940.915714814815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45940.915714814815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45940.915714814815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45940.915714814815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45940.915714814815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45940.915714814815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45940.915714814815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45940.915714814815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45940.915714814815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45940.915714814815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45940.915714814815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45940.915714814815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45940.915714814815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45940.915714814815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45940.915714814815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45940.915714814815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45940.915714814815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45940.915714814815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45940.915714814815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45940.915714814815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45940.915714814815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45940.915714814815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45940.915714814815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45940.915714814815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45940.915714814815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45940.915714814815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45940.915714814815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45940.915714814815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45940.915714814815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45940.915714814815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45940.915714814815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45940.915714814815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45940.915714814815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45940.915714814815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45940.915714814815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45940.915714814815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45940.915714814815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45940.915714814815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45940.915714814815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45940.915714814815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45940.915714814815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45940.915714814815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45940.915714814815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45940.915714814815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45940.915714814815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45940.915714814815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45940.915714814815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45940.915714814815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45940.915714814815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45940.915714814815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45940.915714814815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45940.915714814815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45940.915714814815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45940.915714814815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45940.915714814815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45940.915714814815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45940.915714814815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45940.915714814815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45940.915714814815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45940.915714814815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45940.915714814815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45940.915714814815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45940.915714814815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45940.915714814815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45940.915714814815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45940.915714814815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45940.915714814815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45940.915714814815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45940.915714814815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45940.915714814815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45940.915714814815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45940.915714814815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45940.915714814815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45940.915714814815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45940.915714814815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45940.915714814815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45940.915714814815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45940.915714814815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45940.915714814815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45940.915714814815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45940.915714814815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45940.915714814815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45940.915714814815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45940.915714814815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45940.915714814815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45940.915714814815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45940.915714814815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45940.915714814815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45940.915714814815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45940.915714814815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45940.915714814815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45940.915714814815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45940.915714814815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45940.915714814815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45940.915714814815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45940.915714814815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45940.915714814815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45940.915714814815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45940.915714814815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45940.915714814815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45940.915714814815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45940.915714814815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45940.915714814815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45940.915714814815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45940.915714814815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45940.915714814815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45940.915714814815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45940.915714814815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45940.915714814815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45940.915714814815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45940.915714814815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45940.915714814815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45940.915714814815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45940.915714814815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45940.915714814815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45940.915714814815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45940.915714814815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45940.915714814815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45940.915714814815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45940.915714814815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45940.915714814815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45940.915714814815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45940.915714814815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45940.915714814815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45940.915714814815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45940.915714814815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45940.915714814815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45940.915714814815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45940.915714814815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45940.915714814815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45940.915714814815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45940.915714814815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45940.915714814815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45940.915714814815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45940.915714814815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45940.915714814815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45940.915714814815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45940.915714814815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45940.915714814815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45940.915714814815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45940.915714814815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45940.915714814815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45940.915714814815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45940.915714814815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45940.915714814815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45940.915714814815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45940.915714814815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45940.915714814815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45940.915714814815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45940.915714814815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45940.915714814815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45940.915714814815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45940.915714814815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45940.915714814815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45940.915714814815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45940.915714814815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45940.915714814815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45940.915714814815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45940.915714814815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45940.915714814815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45940.915714814815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45940.915714814815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45940.915714814815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45940.915714814815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45940.915714814815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45940.915714814815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45940.915714814815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45940.915714814815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45940.915714814815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45940.915714814815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45940.915714814815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45940.915714814815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45940.915714814815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45940.915714814815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45940.915714814815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45940.915714814815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45940.915714814815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45940.915714814815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45940.915714814815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45940.915714814815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45940.915714814815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45940.915714814815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45940.915714814815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45940.915714814815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45940.915714814815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45940.915714814815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45940.915714814815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45940.915714814815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45940.915714814815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45940.915714814815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45940.915714814815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45940.915714814815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45940.915714814815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45940.915714814815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45940.915714814815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45940.915714814815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45940.915714814815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45940.915714814815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45940.915714814815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45940.915714814815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45940.915714814815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45940.915714814815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45940.915714814815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45940.915714814815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45940.915714814815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45940.915714814815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45940.915714814815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45940.915714814815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45940.915714814815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45940.915714814815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45940.915714814815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45940.915714814815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45940.915714814815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45940.915714814815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45940.915714814815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45940.915714814815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45940.915714814815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45940.915714814815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45940.915714814815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45940.915714814815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45940.915714814815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45940.915714814815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45940.915714814815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45940.915714814815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45940.915714814815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45940.915714814815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45940.915714814815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45940.915714814815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45940.915714814815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45940.915714814815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45940.915714814815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45940.915714814815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45940.915714814815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45940.915714814815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45940.915714814815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45940.915714814815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45940.915714814815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45940.915714814815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45940.915714814815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45940.915714814815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45940.915714814815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45940.915714814815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45940.915714814815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45940.915714814815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45940.915714814815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45940.915714814815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45940.915714814815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45940.915714814815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45940.915714814815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45940.915714814815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45940.915714814815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45940.915714814815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45940.915714814815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45940.915714814815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45940.915714814815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45940.915714814815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45940.915714814815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45940.915714814815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45940.915714814815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45940.915714814815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45940.915714814815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45940.915714814815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45940.915714814815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45940.915714814815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45940.915714814815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45940.915714814815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45940.915714814815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45940.915714814815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45940.915714814815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45940.915714814815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45940.915714814815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45940.915714814815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45940.915714814815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45940.915714814815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45940.915714814815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45940.915714814815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45940.915714814815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45940.915714814815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45940.915714814815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45940.915714814815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45940.915714814815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45940.915714814815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45940.915714814815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45940.915714814815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45940.915714814815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45940.915714814815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45940.915714814815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45940.915714814815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45940.915714814815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45940.915714814815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45940.915714814815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45940.915714814815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45940.915714814815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45940.915714814815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45940.915714814815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45940.915714814815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45940.915714814815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45940.915714814815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45940.915714814815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45940.915714814815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45940.915714814815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45940.915714814815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45940.915714814815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45940.915714814815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45940.915714814815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45940.915714814815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45940.915714814815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45940.915714814815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45940.915714814815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45940.915714814815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45940.915714814815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45940.915714814815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45940.915714814815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45940.915714814815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45940.915714814815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45940.915714814815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45940.915714814815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45940.915714814815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45940.915714814815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45940.915714814815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45940.915714814815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45940.915714814815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45940.915714814815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45940.915714814815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45940.915714814815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45940.915714814815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45940.915714814815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45940.915714814815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45940.915714814815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45940.915714814815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45940.915714814815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45940.915714814815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45940.915714814815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45940.915714814815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45940.915714814815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45940.915714814815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45940.915714814815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45940.915714814815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45940.915714814815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45940.915714814815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45940.915714814815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45940.915714814815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45940.915714814815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45940.915714814815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45940.915714814815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45940.915714814815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45940.915714814815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45940.915714814815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45940.915714814815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45940.915714814815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45940.915714814815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45940.915714814815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45940.915714814815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45940.915714814815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45940.915714814815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45940.915714814815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45940.915714814815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45940.915714814815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45940.915714814815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45940.915714814815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45940.915714814815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45940.915714814815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45940.915714814815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45940.915714814815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45940.915714814815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45940.915714814815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45940.915714814815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45940.915714814815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45940.915714814815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45940.915714814815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45940.915714814815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45940.915714814815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45940.915714814815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45940.915714814815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45940.915714814815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45940.915714814815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45940.915714814815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45940.915714814815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45940.915714814815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45940.915714814815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45940.915714814815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45940.915714814815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45940.915714814815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45940.915714814815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45940.915714814815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45940.915714814815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45940.915714814815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45940.915714814815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45940.915714814815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45940.915714814815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45940.915714814815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45940.915714814815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45940.915714814815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45940.915714814815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45940.915714814815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45940.915714814815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45940.915714814815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45940.915714814815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45940.915714814815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45940.915714814815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45940.915714814815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45940.915714814815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45940.915714814815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45940.915714814815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45940.915714814815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45940.915714814815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45940.915714814815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45940.915714814815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45940.915714814815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45940.915714814815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45940.915714814815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45940.915714814815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45940.915714814815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45940.915714814815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45940.915714814815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45940.915714814815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45940.915714814815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45940.915714814815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45940.915714814815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45940.915714814815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45940.915714814815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45940.915714814815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45940.915714814815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45940.915714814815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45940.915714814815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45940.915714814815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45940.915714814815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45940.915714814815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45940.915714814815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45940.915714814815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45940.915714814815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45940.915714814815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45940.915714814815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45940.915714814815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45940.915714814815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45940.915714814815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45940.915714814815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45940.915714814815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45940.915714814815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45940.915714814815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45940.915714814815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45940.915714814815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45940.915714814815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45940.915714814815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45940.915714814815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45940.915714814815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45940.915714814815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45940.915714814815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45940.915714814815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45940.915714814815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45940.915714814815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45940.915714814815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45940.915714814815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45940.915714814815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45940.915714814815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45940.915714814815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45940.915714814815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45940.915714814815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45940.915714814815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45940.915714814815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45940.915714814815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45940.915714814815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45940.915714814815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45940.915714814815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45940.915714814815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45940.915714814815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45940.915714814815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45940.915714814815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45940.915714814815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45940.915714814815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45940.915714814815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45940.915714814815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45940.915714814815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45940.915714814815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45940.915714814815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45940.915714814815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45940.915714814815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45940.915714814815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45940.915714814815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45940.915714814815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45940.915714814815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45940.915714814815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45940.915714814815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45940.915714814815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45940.915714814815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45940.915714814815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45940.915714814815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45940.915714814815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45940.915714814815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45940.915714814815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45940.915714814815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45940.915714814815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45940.915714814815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45940.915714814815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45940.915714814815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45940.915714814815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45940.915714814815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45940.915714814815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45940.915714814815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45940.915714814815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45940.915714814815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45940.915714814815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45940.915714814815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45940.915714814815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45940.915714814815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45940.915714814815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45940.915714814815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45940.915714814815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45940.915714930554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45940.915714930554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45940.915714930554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45940.915714930554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45940.915714930554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45940.915714930554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45940.915714930554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45940.915714930554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45940.915714930554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45940.915714930554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45940.915714930554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45940.915714930554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45940.915714930554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45940.915714930554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45940.915714930554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45940.915714930554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45940.915714930554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45940.915714930554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45940.915714930554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45940.915714930554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45940.915714930554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45940.915714930554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45940.915714930554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45940.915714930554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45940.915714930554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45940.915714930554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45940.915714930554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45940.915714930554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45940.915714930554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45940.915714930554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45940.915714930554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45940.915714930554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45940.915714930554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45940.915714930554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45940.915714930554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45940.915714930554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45940.915714930554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45940.915714930554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45940.915714930554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45940.915714930554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45940.915714930554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45940.915714930554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45940.915714930554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45940.915714930554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45940.915714930554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45940.915714930554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45940.915714930554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45940.915714930554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45940.915714930554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45940.915714930554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45940.915714930554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45940.915714930554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45940.915714930554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45940.915714930554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45940.915714930554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45940.915714930554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45940.915714930554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45940.915714930554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45940.915714930554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45940.915714930554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45940.915714930554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45940.915714930554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45940.915714930554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45940.915714930554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45940.915714930554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45940.915714930554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45940.915714930554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45940.915714930554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45940.915714930554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45940.915714930554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45940.915714930554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45940.915714930554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45940.915714930554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45940.915714930554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45940.915714930554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45940.915714930554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45940.915714930554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45940.915714930554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45940.915714930554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45940.915714930554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45940.915714930554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45940.915714930554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45940.915714930554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45940.915714930554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45940.915714930554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45940.915714930554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45940.915714930554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45940.915714930554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45940.915714930554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45940.915714930554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45940.915714930554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45940.915714930554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45940.915714930554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45940.915714930554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45940.915714930554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45940.915714930554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45940.915714930554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45940.915714930554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45940.915714930554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45940.915714930554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45940.915714930554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45940.915714930554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45940.915714930554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45940.915714930554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45940.915714930554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45940.915714930554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45940.915714930554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45940.915714930554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45940.915714930554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45940.915714930554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45940.915714930554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45940.915714930554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45940.915714930554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45940.915714930554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45940.915714930554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45940.915714930554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45940.915714930554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45940.915714930554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45940.915714930554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45940.915714930554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45940.915714930554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45940.915714930554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45940.915714930554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45940.915714930554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45940.915714930554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45940.915714930554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45940.915714930554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45940.915714930554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45940.915714930554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45940.915714930554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45940.915714930554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45940.915714930554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45940.915714930554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45940.915714930554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45940.915714930554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45940.915714930554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45940.915714930554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45940.915714930554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45940.915714930554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45940.915714930554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45940.915714930554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45940.915714930554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45940.915714930554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45940.915714930554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45940.915714930554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45940.915714930554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45940.915714930554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45940.915714930554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45940.915714930554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45940.915714930554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45940.915714930554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45940.915714930554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45940.915714930554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45940.915714930554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45940.915714930554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45940.915714930554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45940.915714930554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45940.915714930554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45940.915714930554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45940.915714930554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45940.915714930554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45940.915714930554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45940.915714930554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45940.915714930554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45940.915714930554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45940.915714930554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45940.915714930554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45940.915714930554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45940.915714930554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45940.915714930554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45940.915714930554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45940.915714930554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45940.915714930554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45940.915714930554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45940.915714930554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45940.915714930554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45940.915714930554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45940.915714930554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45940.915714930554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45940.915714930554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45940.915714930554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45940.915714930554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45940.915714930554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45940.915714930554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45940.915714930554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45940.915714930554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45940.915714930554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45940.915714930554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45940.915714930554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45940.915714930554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45940.915714930554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45940.915714930554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45940.915714930554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45940.915714930554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45940.915714930554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45940.915714930554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45940.915714930554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45940.915714930554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45940.915714930554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45940.915714930554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45940.915714930554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45940.915714930554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45940.915714930554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45940.915714930554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45940.915714930554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45940.915714930554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45940.915714930554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45940.915714930554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45940.915714930554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45940.915714930554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45940.915714930554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45940.915714930554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45940.915714930554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45940.915714930554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45940.915714930554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45940.915714930554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45940.915714930554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45940.915714930554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45940.915714930554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45940.915714930554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45940.915714930554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45940.915714930554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45940.915714930554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45940.915714930554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45940.915714930554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45940.915714930554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45940.915714930554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45940.915714930554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45940.915714930554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45940.915714930554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45940.915714930554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45940.915714930554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45940.915714930554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45940.915714930554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45940.915714930554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45940.915714930554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45940.915714930554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45940.915714930554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45940.915714930554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45940.915714930554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45940.915714930554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45940.915714930554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45940.915714930554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45940.915714930554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45940.915714930554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45940.915714930554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45940.915714930554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45940.915714930554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45940.915714930554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45940.915714930554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45940.915714930554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45940.915714930554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45940.915714930554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45940.915714930554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45940.915714930554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45940.915714930554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45940.915714930554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45940.915714930554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45940.915714930554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45940.915714930554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45940.915714930554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45940.915714930554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45940.915714930554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45940.915714930554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45940.915714930554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45940.915714930554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45940.915714930554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45940.915714930554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45940.915714930554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45940.915714930554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45940.915714930554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45940.915714930554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45940.915714930554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45940.915714930554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45940.915714930554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45940.915714930554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45940.915714930554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45940.915714930554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45940.915714930554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45940.915714930554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45940.915714930554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45940.915714930554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45940.915714930554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45940.915714930554</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39055</v>
      </c>
      <c r="B2" s="102" t="str">
        <f>IFERROR(VLOOKUP(D2,DB!A:K,11,0),"")</f>
        <v>R4</v>
      </c>
      <c r="C2" s="103">
        <v>1</v>
      </c>
      <c r="D2" s="99" t="s">
        <v>35082</v>
      </c>
      <c r="E2" s="104" t="s">
        <v>38964</v>
      </c>
      <c r="F2" s="105">
        <v>45703.480717592596</v>
      </c>
      <c r="G2" s="106">
        <f ca="1">IFERROR(NOW()-F2,"")</f>
        <v>237.43499722221895</v>
      </c>
      <c r="H2" s="105">
        <v>45703.474768518521</v>
      </c>
      <c r="I2" s="102" t="str">
        <f>IFERROR(VLOOKUP(D2,DB!A:F,6,0),"")</f>
        <v>SCECO</v>
      </c>
      <c r="J2" s="102" t="str">
        <f>IFERROR(VLOOKUP(D2,DB!A:G,7,0),"")</f>
        <v>Dead</v>
      </c>
      <c r="K2" s="107" t="s">
        <v>39056</v>
      </c>
      <c r="L2" s="99" t="str">
        <f>IFERROR(VLOOKUP(D2,DB!A:I,9,0),"")</f>
        <v>Latis</v>
      </c>
    </row>
    <row r="3" spans="1:16" ht="15" customHeight="1">
      <c r="A3" s="127"/>
      <c r="B3" s="127" t="str">
        <f>IFERROR(VLOOKUP(D3,DB!A:K,11,0),"")</f>
        <v/>
      </c>
      <c r="C3" s="128"/>
      <c r="D3" s="129"/>
      <c r="E3" s="104"/>
      <c r="F3" s="131"/>
      <c r="G3" s="132">
        <f ca="1">IFERROR(NOW()-F3,"")</f>
        <v>45940.915714814815</v>
      </c>
      <c r="H3" s="131"/>
      <c r="I3" s="127" t="str">
        <f>IFERROR(VLOOKUP(D3,DB!A:F,6,0),"")</f>
        <v/>
      </c>
      <c r="J3" s="127" t="str">
        <f>IFERROR(VLOOKUP(D3,DB!A:G,7,0),"")</f>
        <v/>
      </c>
      <c r="K3" s="133"/>
      <c r="L3" s="129" t="str">
        <f>IFERROR(VLOOKUP(D3,DB!A:I,9,0),"")</f>
        <v/>
      </c>
    </row>
    <row r="4" spans="1:16" ht="15" customHeight="1">
      <c r="A4" s="127"/>
      <c r="B4" s="127" t="str">
        <f>IFERROR(VLOOKUP(D4,DB!A:K,11,0),"")</f>
        <v/>
      </c>
      <c r="C4" s="128"/>
      <c r="D4" s="129"/>
      <c r="E4" s="104"/>
      <c r="F4" s="131"/>
      <c r="G4" s="132">
        <f ca="1">IFERROR(NOW()-F4,"")</f>
        <v>45940.915714814815</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45940.915714814815</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45940.915714814815</v>
      </c>
      <c r="H6" s="131"/>
      <c r="I6" s="127" t="str">
        <f>IFERROR(VLOOKUP(D6,DB!A:F,6,0),"")</f>
        <v/>
      </c>
      <c r="J6" s="127" t="str">
        <f>IFERROR(VLOOKUP(D6,DB!A:G,7,0),"")</f>
        <v/>
      </c>
      <c r="K6" s="133"/>
      <c r="L6" s="129" t="str">
        <f>IFERROR(VLOOKUP(D6,DB!A:I,9,0),"")</f>
        <v/>
      </c>
    </row>
    <row r="7" spans="1:16" ht="15" customHeight="1">
      <c r="A7" s="127"/>
      <c r="B7" s="127" t="str">
        <f>IFERROR(VLOOKUP(D7,DB!A:K,11,0),"")</f>
        <v/>
      </c>
      <c r="C7" s="128"/>
      <c r="D7" s="99"/>
      <c r="E7" s="104"/>
      <c r="F7" s="131"/>
      <c r="G7" s="132">
        <f ca="1">IFERROR(NOW()-F7,"")</f>
        <v>45940.915714814815</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45940.915714814815</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45940.915714814815</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45940.915714814815</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45940.915714814815</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99"/>
      <c r="E12" s="104"/>
      <c r="F12" s="131"/>
      <c r="G12" s="132">
        <f ca="1">IFERROR(NOW()-F12,"")</f>
        <v>45940.915714814815</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99"/>
      <c r="E13" s="104"/>
      <c r="F13" s="131"/>
      <c r="G13" s="132">
        <f ca="1">IFERROR(NOW()-F13,"")</f>
        <v>45940.915714814815</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45940.915714814815</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45940.915714814815</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45940.915714814815</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45940.915714814815</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45940.915714814815</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45940.915714814815</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45940.915714814815</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45940.915714814815</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45940.915714814815</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45940.915714814815</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45940.915714814815</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45940.915714814815</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45940.915714814815</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45940.915714814815</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45940.915714814815</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45940.915714814815</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45940.915714814815</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45940.915714814815</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45940.915714814815</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45940.915714814815</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45940.915714814815</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45940.915714814815</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45940.915714814815</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45940.915714814815</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45940.915714814815</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45940.915714814815</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45940.915714814815</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45940.915714814815</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45940.915714814815</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45940.915714814815</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45940.915714814815</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45940.915714814815</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45940.915714814815</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45940.915714814815</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45940.915714814815</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45940.915714814815</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45940.915714814815</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45940.915714814815</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45940.915714814815</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45940.915714814815</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45940.915714814815</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45940.915714814815</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45940.915714814815</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45940.915714814815</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45940.915714814815</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45940.915714814815</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45940.915714814815</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45940.915714814815</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45940.915714814815</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45940.915714814815</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45940.915714814815</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45940.915714814815</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45940.915714814815</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45940.915714814815</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45940.915714814815</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45940.915714814815</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45940.915714814815</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45940.915714814815</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45940.915714814815</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45940.915714814815</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45940.915714814815</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45940.915714814815</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45940.915714814815</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45940.915714814815</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45940.915714814815</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45940.915714814815</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45940.915714814815</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45940.915714814815</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45940.915714814815</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45940.915714814815</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45940.915714814815</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45940.915714814815</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45940.915714814815</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45940.915714814815</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45940.915714814815</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45940.915714814815</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45940.915714814815</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45940.915714814815</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45940.915714814815</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45940.915714814815</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45940.915714814815</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45940.915714814815</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45940.915714814815</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45940.915714814815</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45940.915714814815</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45940.915714814815</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45940.915714814815</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45940.915714814815</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45940.915714814815</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45940.915714814815</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45940.915714814815</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45940.915714814815</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45940.915714814815</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45940.915714814815</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45940.915714814815</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45940.915714814815</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45940.915714814815</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45940.915714814815</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45940.915714814815</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45940.915714814815</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45940.915714814815</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45940.915714814815</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45940.915714814815</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45940.915714814815</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45940.915714814815</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45940.915714814815</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45940.915714814815</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45940.915714814815</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45940.915714814815</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45940.915714814815</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45940.915714814815</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45940.915714814815</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45940.915714814815</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45940.915714814815</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45940.915714814815</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45940.915714814815</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45940.915714814815</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45940.915714814815</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45940.915714814815</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45940.915714814815</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45940.915714814815</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45940.915714814815</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45940.915714814815</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45940.915714814815</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45940.915714814815</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45940.915714814815</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45940.915714814815</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45940.915714814815</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45940.915714814815</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45940.915714814815</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45940.915714814815</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45940.915714814815</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45940.915714814815</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45940.915714814815</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45940.915714814815</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45940.915714814815</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45940.915714814815</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45940.915714814815</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45940.915714814815</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45940.915714814815</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45940.915714814815</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45940.915714814815</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45940.915714814815</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45940.915714814815</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45940.915714814815</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45940.915714814815</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45940.915714814815</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45940.915714814815</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45940.915714814815</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45940.915714814815</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45940.915714814815</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45940.915714814815</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45940.915714814815</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45940.915714814815</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45940.915714814815</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45940.915714814815</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45940.915714814815</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45940.915714814815</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45940.915714814815</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45940.915714814815</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45940.915714814815</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45940.915714814815</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45940.915714814815</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45940.915714814815</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45940.915714814815</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45940.915714814815</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45940.915714814815</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45940.915714814815</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45940.915714814815</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45940.915714814815</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45940.915714814815</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45940.915714814815</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45940.915714814815</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45940.915714814815</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45940.915714814815</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45940.915714814815</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45940.915714814815</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45940.915714814815</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45940.915714814815</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45940.915714814815</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45940.915714814815</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45940.915714814815</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45940.915714814815</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45940.915714814815</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45940.915714814815</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45940.915714814815</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45940.915714814815</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45940.915714814815</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45940.915714814815</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45940.915714814815</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45940.915714814815</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45940.915714814815</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45940.915714814815</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45940.915714814815</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45940.915714814815</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45940.915714814815</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45940.915714814815</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45940.915714814815</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45940.915714814815</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45940.915714814815</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45940.915714814815</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45940.915714814815</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45940.915714814815</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45940.915714814815</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45940.915714814815</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45940.915714814815</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45940.915714814815</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45940.915714814815</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45940.915714814815</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45940.915714814815</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45940.915714814815</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45940.915714814815</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45940.915714814815</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45940.915714814815</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45940.915714814815</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45940.915714814815</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45940.915714814815</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45940.915714814815</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45940.915714814815</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45940.915714814815</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45940.915714814815</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45940.915714814815</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45940.915714814815</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45940.915714814815</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45940.915714814815</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45940.915714814815</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45940.915714814815</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45940.915714814815</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45940.915714814815</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45940.915714814815</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45940.915714814815</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45940.915714814815</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45940.915714814815</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45940.915714814815</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45940.915714814815</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45940.915714814815</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45940.915714814815</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45940.915714814815</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45940.915714814815</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45940.915714814815</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45940.915714814815</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45940.915714814815</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45940.915714814815</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45940.915714814815</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45940.915714814815</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45940.915714814815</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45940.915714814815</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45940.915714814815</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45940.915714814815</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45940.915714814815</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45940.915714814815</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45940.915714814815</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45940.915714814815</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45940.915714814815</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45940.915714814815</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45940.915714814815</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45940.915714814815</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45940.915714814815</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45940.915714814815</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45940.915714814815</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45940.915714814815</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45940.915714814815</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45940.915714814815</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45940.915714814815</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45940.915714814815</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45940.915714814815</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45940.915714814815</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45940.915714814815</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45940.915714814815</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45940.915714814815</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45940.915714814815</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45940.915714814815</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45940.915714814815</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45940.915714814815</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45940.915714814815</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45940.915714814815</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45940.915714814815</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45940.915714814815</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45940.915714814815</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45940.915714814815</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45940.915714814815</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45940.915714814815</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45940.915714814815</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45940.915714814815</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45940.915714814815</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45940.915714814815</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45940.915714814815</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45940.915714814815</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45940.915714814815</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45940.915714814815</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45940.915714814815</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45940.915714814815</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45940.915714814815</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45940.915714814815</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45940.915714814815</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45940.915714814815</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45940.915714814815</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45940.915714814815</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45940.915714814815</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45940.915714814815</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45940.915714814815</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45940.915714814815</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45940.915714814815</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45940.915714814815</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45940.915714814815</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45940.915714814815</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45940.915714814815</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45940.915714814815</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45940.915714814815</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45940.915714814815</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45940.915714814815</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45940.915714814815</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45940.915714814815</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45940.915714814815</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45940.915714814815</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45940.915714814815</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45940.915714814815</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45940.915714814815</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45940.915714814815</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45940.915714814815</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45940.915714814815</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45940.915714814815</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45940.915714814815</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45940.915714814815</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45940.915714814815</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45940.915714814815</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45940.915714814815</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45940.915714814815</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45940.915714814815</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45940.915714814815</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45940.915714814815</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45940.915714814815</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45940.915714814815</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45940.915714814815</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45940.915714814815</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45940.915714814815</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45940.915714814815</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45940.915714814815</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45940.915714814815</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45940.915714814815</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45940.915714814815</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45940.915714814815</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45940.915714814815</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45940.915714814815</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45940.915714814815</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45940.915714814815</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45940.915714814815</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45940.915714814815</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45940.915714814815</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45940.915714814815</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45940.915714814815</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45940.915714814815</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45940.915714814815</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45940.915714814815</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45940.915714814815</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45940.915714814815</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45940.915714814815</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45940.915714814815</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45940.915714814815</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45940.915714814815</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45940.915714814815</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45940.915714814815</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45940.915714814815</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45940.915714814815</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45940.915714814815</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45940.915714814815</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45940.915714814815</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45940.915714814815</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45940.915714814815</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45940.915714814815</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45940.915714814815</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45940.915714814815</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45940.915714814815</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45940.915714814815</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45940.915714814815</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45940.915714814815</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45940.915714814815</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45940.915714814815</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45940.915714814815</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45940.915714814815</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45940.915714814815</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45940.915714814815</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45940.915714814815</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45940.915714814815</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45940.915714814815</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45940.915714814815</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45940.915714814815</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45940.915714814815</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45940.915714814815</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45940.915714814815</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45940.915714814815</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45940.915714814815</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45940.915714814815</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45940.915714814815</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45940.915714814815</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45940.915714814815</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45940.915714814815</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45940.915714814815</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45940.915714814815</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45940.915714814815</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45940.915714814815</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45940.915714814815</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45940.915714814815</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45940.915714814815</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45940.915714814815</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45940.915714814815</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45940.915714814815</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45940.915714814815</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45940.915714814815</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45940.915714814815</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45940.915714814815</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45940.915714814815</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45940.915714814815</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45940.915714814815</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45940.915714814815</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45940.915714814815</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45940.915714814815</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45940.915714814815</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45940.915714814815</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45940.915714814815</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45940.915714814815</v>
      </c>
      <c r="H434" s="131"/>
      <c r="I434" s="127" t="str">
        <f>IFERROR(VLOOKUP(D434,DB!A:F,6,0),"")</f>
        <v/>
      </c>
      <c r="J434" s="127" t="str">
        <f>IFERROR(VLOOKUP(D434,DB!A:G,7,0),"")</f>
        <v/>
      </c>
      <c r="K434" s="133"/>
      <c r="L434" s="129" t="str">
        <f>IFERROR(VLOOKUP(D434,DB!A:I,9,0),"")</f>
        <v/>
      </c>
    </row>
    <row r="435" spans="1:12" ht="15" customHeight="1">
      <c r="A435" s="134"/>
      <c r="B435" s="134" t="str">
        <f>IFERROR(VLOOKUP(D435,DB!A:K,11,0),"")</f>
        <v/>
      </c>
      <c r="C435" s="135"/>
      <c r="D435" s="136"/>
      <c r="E435" s="137"/>
      <c r="F435" s="138"/>
      <c r="G435" s="139">
        <f ca="1">IFERROR(NOW()-F435,"")</f>
        <v>45940.915714814815</v>
      </c>
      <c r="H435" s="138"/>
      <c r="I435" s="134" t="str">
        <f>IFERROR(VLOOKUP(D435,DB!A:F,6,0),"")</f>
        <v/>
      </c>
      <c r="J435" s="134" t="str">
        <f>IFERROR(VLOOKUP(D435,DB!A:G,7,0),"")</f>
        <v/>
      </c>
      <c r="K435" s="140"/>
      <c r="L435" s="136" t="str">
        <f>IFERROR(VLOOKUP(D435,DB!A:I,9,0),"")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4" sqre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39057</v>
      </c>
      <c r="B2" s="37" t="str">
        <f>IFERROR(VLOOKUP(D2,DB!A:K,11,0),"")</f>
        <v>R5</v>
      </c>
      <c r="C2" s="37">
        <v>3</v>
      </c>
      <c r="D2" s="126" t="s">
        <v>36000</v>
      </c>
      <c r="E2" s="37" t="s">
        <v>38964</v>
      </c>
      <c r="F2" s="38">
        <v>45891.832060185188</v>
      </c>
      <c r="G2" s="162">
        <f ca="1">IFERROR(NOW()-F2,"")</f>
        <v>49.083654629626835</v>
      </c>
      <c r="H2" s="38">
        <v>45891.790393518517</v>
      </c>
      <c r="I2" s="37" t="str">
        <f>IFERROR(VLOOKUP(D2,DB!A:F,6,0),"")</f>
        <v>Generator-SG</v>
      </c>
      <c r="J2" s="37" t="str">
        <f>IFERROR(VLOOKUP(D2,DB!A:G,7,0),"")</f>
        <v>Vandalized</v>
      </c>
      <c r="K2" s="37" t="s">
        <v>39058</v>
      </c>
      <c r="L2" s="37" t="str">
        <f>IFERROR(VLOOKUP(D2,DB!A:I,9,0),"")</f>
        <v>Latis</v>
      </c>
      <c r="M2" s="125"/>
    </row>
    <row r="3" spans="1:13" ht="30.75">
      <c r="A3" s="37" t="s">
        <v>39059</v>
      </c>
      <c r="B3" s="37" t="str">
        <f>IFERROR(VLOOKUP(D3,DB!A:K,11,0),"")</f>
        <v>R5</v>
      </c>
      <c r="C3" s="37">
        <v>1</v>
      </c>
      <c r="D3" s="37" t="s">
        <v>31295</v>
      </c>
      <c r="E3" s="37" t="s">
        <v>39045</v>
      </c>
      <c r="F3" s="38">
        <v>45926.188877314817</v>
      </c>
      <c r="G3" s="162">
        <f t="shared" ref="G3" ca="1" si="0">IFERROR(NOW()-F3,"")</f>
        <v>14.72683749999851</v>
      </c>
      <c r="H3" s="38">
        <v>45926.158159722225</v>
      </c>
      <c r="I3" s="37" t="str">
        <f>IFERROR(VLOOKUP(D3,DB!A:F,6,0),"")</f>
        <v>SCECO</v>
      </c>
      <c r="J3" s="37" t="str">
        <f>IFERROR(VLOOKUP(D3,DB!A:G,7,0),"")</f>
        <v>Good</v>
      </c>
      <c r="K3" s="37" t="s">
        <v>39060</v>
      </c>
      <c r="L3" s="37" t="str">
        <f>IFERROR(VLOOKUP(D3,DB!A:I,9,0),"")</f>
        <v>Latis</v>
      </c>
      <c r="M3" s="125"/>
    </row>
    <row r="4" spans="1:13" ht="15">
      <c r="A4" s="37"/>
      <c r="B4" s="37" t="str">
        <f>IFERROR(VLOOKUP(D4,DB!A:K,11,0),"")</f>
        <v/>
      </c>
      <c r="C4" s="37"/>
      <c r="D4" s="37"/>
      <c r="E4" s="37"/>
      <c r="F4" s="38"/>
      <c r="G4" s="39">
        <f t="shared" ref="G4:G7" ca="1" si="1">IFERROR(NOW()-F4,"")</f>
        <v>45940.915714814815</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45940.915714814815</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45940.915714814815</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45940.915714814815</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45940.915714814815</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45940.915714814815</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45940.915714814815</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45940.915714814815</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45940.915714814815</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45940.915714814815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45940.915714814815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45940.915714814815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45940.915714814815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45940.915714814815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45940.915714814815</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45940.915714814815</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45940.915714814815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45940.915714814815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45940.915714814815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45940.915714814815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45940.915714814815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45940.915714814815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45940.915714814815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45940.915714814815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45940.915714814815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45940.915714814815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45940.915714814815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45940.915714814815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45940.915714814815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45940.915714814815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45940.915714814815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45940.915714814815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45940.915714814815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45940.915714814815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45940.915714814815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45940.915714814815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45940.915714814815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45940.915714814815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45940.915714814815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45940.915714814815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45940.915714814815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45940.915714814815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45940.915714814815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45940.915714814815</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45940.915714814815</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45940.915714814815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45940.915714814815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45940.915714814815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45940.915714814815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45940.915714814815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45940.915714814815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45940.915714814815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45940.915714814815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45940.915714814815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45940.915714814815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45940.915714814815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45940.915714814815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45940.915714814815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45940.915714814815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45940.915714814815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45940.915714814815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45940.915714814815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45940.915714814815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45940.915714814815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45940.915714814815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45940.915714814815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45940.915714814815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45940.915714814815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45940.915714814815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45940.915714814815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45940.915714814815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45940.915714814815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45940.915714814815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45940.915714814815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45940.915714814815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45940.915714814815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45940.915714814815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45940.915714814815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45940.915714814815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45940.915714814815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45940.915714814815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45940.915714814815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45940.915714814815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45940.915714814815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45940.915714814815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45940.915714814815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45940.915714814815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45940.915714814815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45940.915714814815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45940.915714814815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45940.915714814815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45940.915714814815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45940.915714814815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45940.915714814815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45940.915714814815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45940.915714814815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45940.915714814815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45940.915714814815</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45940.915714814815</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4"/>
  <sheetViews>
    <sheetView tabSelected="1" workbookViewId="0">
      <selection activeCell="K8" sqref="K8"/>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39061</v>
      </c>
      <c r="B2" s="149" t="s">
        <v>5398</v>
      </c>
      <c r="C2" s="148">
        <v>1</v>
      </c>
      <c r="D2" s="149" t="s">
        <v>34463</v>
      </c>
      <c r="E2" s="148" t="s">
        <v>39062</v>
      </c>
      <c r="F2" s="150">
        <v>45926.772847222222</v>
      </c>
      <c r="G2" s="151">
        <f ca="1">IFERROR(NOW()-F2,"-")</f>
        <v>14.142867592592665</v>
      </c>
      <c r="H2" s="152">
        <v>45927.449074074102</v>
      </c>
      <c r="I2" s="149" t="str">
        <f>IFERROR(VLOOKUP(D2,DB!A:F,6,0),"")</f>
        <v>SCECO</v>
      </c>
      <c r="J2" s="149" t="str">
        <f>IFERROR(VLOOKUP(D2,DB!A:G,7,0),"")</f>
        <v>Weak</v>
      </c>
      <c r="K2" s="148" t="s">
        <v>39063</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39064</v>
      </c>
      <c r="B3" s="149" t="str">
        <f>IFERROR(VLOOKUP(D3,DB!A:K,11,0),"")</f>
        <v>R6</v>
      </c>
      <c r="C3" s="148">
        <v>1</v>
      </c>
      <c r="D3" s="149" t="s">
        <v>34282</v>
      </c>
      <c r="E3" s="148" t="s">
        <v>38964</v>
      </c>
      <c r="F3" s="152">
        <v>45939.529062499998</v>
      </c>
      <c r="G3" s="151">
        <f ca="1">IFERROR(NOW()-F3,"-")</f>
        <v>1.3866523148171837</v>
      </c>
      <c r="H3" s="152">
        <v>45927.987534722219</v>
      </c>
      <c r="I3" s="149" t="str">
        <f>IFERROR(VLOOKUP(D3,DB!A:F,6,0),"")</f>
        <v>SCECO</v>
      </c>
      <c r="J3" s="149" t="str">
        <f>IFERROR(VLOOKUP(D3,DB!A:G,7,0),"")</f>
        <v>Vandalized</v>
      </c>
      <c r="K3" s="148" t="s">
        <v>39065</v>
      </c>
      <c r="L3" s="149" t="str">
        <f>IFERROR(VLOOKUP(D3,DB!A:I,9,0),"")</f>
        <v>Latis</v>
      </c>
    </row>
    <row r="4" spans="1:16383" ht="31.5" customHeight="1">
      <c r="A4" s="148" t="s">
        <v>39066</v>
      </c>
      <c r="B4" s="149" t="s">
        <v>5398</v>
      </c>
      <c r="C4" s="148">
        <v>1</v>
      </c>
      <c r="D4" s="149" t="s">
        <v>32861</v>
      </c>
      <c r="E4" s="148" t="s">
        <v>39062</v>
      </c>
      <c r="F4" s="150">
        <v>45933.880972222221</v>
      </c>
      <c r="G4" s="151">
        <f ca="1">IFERROR(NOW()-F4,"-")</f>
        <v>7.0347425925938296</v>
      </c>
      <c r="H4" s="152">
        <v>45929.455266203702</v>
      </c>
      <c r="I4" s="149" t="str">
        <f>IFERROR(VLOOKUP(D4,DB!A:F,6,0),"")</f>
        <v>SCECO</v>
      </c>
      <c r="J4" s="149" t="str">
        <f>IFERROR(VLOOKUP(D4,DB!A:G,7,0),"")</f>
        <v>In progress</v>
      </c>
      <c r="K4" s="148" t="s">
        <v>39067</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39068</v>
      </c>
      <c r="B5" s="149" t="s">
        <v>5398</v>
      </c>
      <c r="C5" s="148">
        <v>1</v>
      </c>
      <c r="D5" s="149" t="s">
        <v>33408</v>
      </c>
      <c r="E5" s="148" t="s">
        <v>38964</v>
      </c>
      <c r="F5" s="150">
        <v>45939.858101851853</v>
      </c>
      <c r="G5" s="151">
        <f ca="1">IFERROR(NOW()-F5,"-")</f>
        <v>1.0576129629625939</v>
      </c>
      <c r="H5" s="152">
        <v>45934.470231481479</v>
      </c>
      <c r="I5" s="149" t="str">
        <f>IFERROR(VLOOKUP(D5,DB!A:F,6,0),"")</f>
        <v>SCECO</v>
      </c>
      <c r="J5" s="149" t="str">
        <f>IFERROR(VLOOKUP(D5,DB!A:G,7,0),"")</f>
        <v>Dead</v>
      </c>
      <c r="K5" s="148" t="s">
        <v>39067</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39069</v>
      </c>
      <c r="B6" s="157" t="str">
        <f>IFERROR(VLOOKUP(D6,DB!A:K,11,0),"")</f>
        <v>R6</v>
      </c>
      <c r="C6" s="157">
        <v>1</v>
      </c>
      <c r="D6" s="156" t="s">
        <v>33325</v>
      </c>
      <c r="E6" s="156" t="s">
        <v>38964</v>
      </c>
      <c r="F6" s="113">
        <v>45940.650752314818</v>
      </c>
      <c r="G6" s="162">
        <f ca="1">IFERROR(NOW()-F6,"-")</f>
        <v>0.26496249999763677</v>
      </c>
      <c r="H6" s="113">
        <v>45940.45071759259</v>
      </c>
      <c r="I6" s="157" t="str">
        <f>IFERROR(VLOOKUP(D6,DB!A:F,6,0),"")</f>
        <v>Generator-SG</v>
      </c>
      <c r="J6" s="157" t="str">
        <f>IFERROR(VLOOKUP(D6,DB!A:G,7,0),"")</f>
        <v>Vandalized</v>
      </c>
      <c r="K6" s="160" t="s">
        <v>39070</v>
      </c>
      <c r="L6" s="158" t="str">
        <f>IFERROR(VLOOKUP(D6,DB!A:I,9,0),"")</f>
        <v>Latis</v>
      </c>
    </row>
    <row r="7" spans="1:16383" ht="31.5" customHeight="1">
      <c r="A7" s="110" t="s">
        <v>39071</v>
      </c>
      <c r="B7" s="157" t="str">
        <f>IFERROR(VLOOKUP(D7,DB!A:K,11,0),"")</f>
        <v>R6</v>
      </c>
      <c r="C7" s="157">
        <v>5</v>
      </c>
      <c r="D7" s="156" t="s">
        <v>38885</v>
      </c>
      <c r="E7" s="156" t="s">
        <v>38964</v>
      </c>
      <c r="F7" s="113">
        <v>45940.785937499997</v>
      </c>
      <c r="G7" s="162">
        <f ca="1">IFERROR(NOW()-F7,"-")</f>
        <v>0.12977731481805677</v>
      </c>
      <c r="H7" s="113">
        <v>45940.779016203705</v>
      </c>
      <c r="I7" s="157" t="str">
        <f>IFERROR(VLOOKUP(D7,DB!A:F,6,0),"")</f>
        <v>SCECO</v>
      </c>
      <c r="J7" s="157" t="str">
        <f>IFERROR(VLOOKUP(D7,DB!A:G,7,0),"")</f>
        <v>Good</v>
      </c>
      <c r="K7" s="160" t="s">
        <v>39072</v>
      </c>
      <c r="L7" s="158" t="str">
        <f>IFERROR(VLOOKUP(D7,DB!A:I,9,0),"")</f>
        <v>Latis</v>
      </c>
    </row>
    <row r="8" spans="1:16383" ht="31.5" customHeight="1">
      <c r="A8" s="110"/>
      <c r="B8" s="157" t="str">
        <f>IFERROR(VLOOKUP(D8,DB!A:K,11,0),"")</f>
        <v/>
      </c>
      <c r="C8" s="157"/>
      <c r="D8" s="165"/>
      <c r="E8" s="158"/>
      <c r="F8" s="113"/>
      <c r="G8" s="162">
        <f ca="1">IFERROR(NOW()-F8,"-")</f>
        <v>45940.915714814815</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57"/>
      <c r="E9" s="158"/>
      <c r="F9" s="113"/>
      <c r="G9" s="159">
        <f ca="1">IFERROR(NOW()-F9,"-")</f>
        <v>45940.915714814815</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57"/>
      <c r="E10" s="158"/>
      <c r="F10" s="113"/>
      <c r="G10" s="159">
        <f ca="1">IFERROR(NOW()-F10,"-")</f>
        <v>45940.915714814815</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65"/>
      <c r="E11" s="158"/>
      <c r="F11" s="113"/>
      <c r="G11" s="159">
        <f ca="1">IFERROR(NOW()-F11,"-")</f>
        <v>45940.915714814815</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65"/>
      <c r="E12" s="158"/>
      <c r="F12" s="113"/>
      <c r="G12" s="159">
        <f ca="1">IFERROR(NOW()-F12,"-")</f>
        <v>45940.915714814815</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7"/>
      <c r="E13" s="158"/>
      <c r="F13" s="113"/>
      <c r="G13" s="159">
        <f ca="1">IFERROR(NOW()-F13,"-")</f>
        <v>45940.915714814815</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7"/>
      <c r="E14" s="158"/>
      <c r="F14" s="113"/>
      <c r="G14" s="159">
        <f ca="1">IFERROR(NOW()-F14,"-")</f>
        <v>45940.915714814815</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7"/>
      <c r="E15" s="158"/>
      <c r="F15" s="113"/>
      <c r="G15" s="159">
        <f ca="1">IFERROR(NOW()-F15,"-")</f>
        <v>45940.915714814815</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59">
        <f ca="1">IFERROR(NOW()-F16,"-")</f>
        <v>45940.915714814815</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45940.915714814815</v>
      </c>
      <c r="H17" s="113"/>
      <c r="I17" s="157" t="str">
        <f>IFERROR(VLOOKUP(D17,DB!A:F,6,0),"")</f>
        <v/>
      </c>
      <c r="J17" s="157" t="str">
        <f>IFERROR(VLOOKUP(D17,DB!A:G,7,0),"")</f>
        <v/>
      </c>
      <c r="K17" s="160"/>
      <c r="L17" s="158" t="str">
        <f>IFERROR(VLOOKUP(D17,DB!A:I,9,0),"")</f>
        <v/>
      </c>
    </row>
    <row r="18" spans="1:12" ht="31.5" customHeight="1">
      <c r="A18" s="110"/>
      <c r="B18" s="109" t="str">
        <f>IFERROR(VLOOKUP(D18,DB!A:K,11,0),"")</f>
        <v/>
      </c>
      <c r="C18" s="111"/>
      <c r="D18" s="109"/>
      <c r="E18" s="112"/>
      <c r="F18" s="113"/>
      <c r="G18" s="81">
        <f ca="1">IFERROR(NOW()-F18,"-")</f>
        <v>45940.915714814815</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45940.915714814815</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45940.915714814815</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45940.915714814815</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45940.915714814815</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45940.915714814815</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45940.915714814815</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45940.915714814815</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45940.915714814815</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45940.915714814815</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45940.915714814815</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45940.915714814815</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45940.915714814815</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45940.915714814815</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45940.915714814815</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45940.915714814815</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45940.915714814815</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45940.915714814815</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45940.915714814815</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45940.915714814815</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45940.915714814815</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45940.915714814815</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45940.915714814815</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45940.915714814815</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45940.915714814815</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45940.915714814815</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45940.915714814815</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45940.915714814815</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45940.915714814815</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45940.915714814815</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45940.915714814815</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45940.915714814815</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45940.915714814815</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45940.915714814815</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45940.915714814815</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45940.915714814815</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45940.915714814815</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45940.915714814815</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45940.915714814815</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45940.915714814815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45940.915714814815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45940.915714814815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45940.915714814815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45940.915714814815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45940.915714814815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45940.915714814815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45940.915714814815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45940.915714814815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45940.915714814815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45940.915714814815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45940.915714814815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45940.915714814815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45940.915714814815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45940.915714814815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45940.915714814815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45940.915714814815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45940.915714814815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45940.915714814815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45940.915714814815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45940.915714814815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45940.915714814815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45940.915714814815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45940.915714814815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45940.915714814815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45940.915714814815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45940.915714814815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45940.915714814815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45940.915714814815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45940.915714814815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45940.915714814815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45940.915714814815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45940.915714814815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45940.915714814815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45940.915714814815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45940.915714814815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45940.915714814815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45940.915714814815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45940.915714814815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45940.915714814815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45940.915714814815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45940.915714814815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45940.915714814815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45940.915714814815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45940.915714814815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45940.915714814815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45940.915714814815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45940.915714814815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45940.915714814815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45940.915714814815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45940.915714814815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45940.915714814815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45940.915714814815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45940.915714814815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45940.915714814815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45940.915714814815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45940.915714814815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45940.915714814815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45940.915714814815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45940.915714814815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45940.915714814815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45940.915714814815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45940.915714814815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45940.915714814815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45940.915714814815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45940.915714814815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45940.915714814815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45940.915714814815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45940.915714814815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45940.915714814815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45940.915714814815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45940.915714814815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45940.915714814815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45940.915714814815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45940.915714814815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45940.915714814815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45940.915714814815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45940.915714814815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45940.915714814815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45940.915714814815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45940.915714814815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45940.915714814815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45940.915714814815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45940.915714814815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45940.915714814815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45940.915714814815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45940.915714814815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45940.915714814815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45940.915714814815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45940.915714814815</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45940.915714814815</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45940.915714814815</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45940.915714814815</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45940.915714814815</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45940.915714814815</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45940.915714814815</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45940.915714814815</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45940.915714814815</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45940.915714814815</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45940.915714814815</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45940.915714814815</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45940.915714814815</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45940.915714814815</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45940.915714814815</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45940.915714814815</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45940.915714814815</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45940.915714814815</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45940.915714814815</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45940.915714814815</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45940.915714814815</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45940.915714814815</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45940.915714814815</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45940.915714814815</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45940.915714814815</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45940.915714814815</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45940.915714814815</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45940.915714814815</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45940.915714814815</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45940.915714814815</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45940.915714814815</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45940.915714814815</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45940.915714814815</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45940.915714814815</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45940.915714814815</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45940.915714814815</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45940.915714814815</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45940.915714814815</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45940.915714814815</v>
      </c>
      <c r="H184" s="113"/>
      <c r="I184" s="109" t="str">
        <f>IFERROR(VLOOKUP(D184,DB!A:F,6,0),"")</f>
        <v/>
      </c>
      <c r="J184" s="108" t="str">
        <f>IFERROR(VLOOKUP(D184,DB!A:G,7,0),"")</f>
        <v/>
      </c>
      <c r="K184" s="114"/>
      <c r="L184" s="115" t="str">
        <f>IFERROR(VLOOKUP(D184,DB!A:I,9,0),"")</f>
        <v/>
      </c>
    </row>
  </sheetData>
  <dataValidations count="2">
    <dataValidation allowBlank="1" showInputMessage="1" showErrorMessage="1" sqref="E1" xr:uid="{380493DB-286A-4683-AF55-C78F04945A49}"/>
    <dataValidation type="list" allowBlank="1" showInputMessage="1" showErrorMessage="1" sqref="E3 E5:E18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2025-10-10T19:00:34Z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